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435" yWindow="-345" windowWidth="18120" windowHeight="9630" tabRatio="908"/>
  </bookViews>
  <sheets>
    <sheet name="Caratula" sheetId="65" r:id="rId1"/>
    <sheet name="ECG-1" sheetId="5" r:id="rId2"/>
    <sheet name="ECG-2" sheetId="48" r:id="rId3"/>
    <sheet name="EPC" sheetId="54" r:id="rId4"/>
    <sheet name="APP-1" sheetId="8" r:id="rId5"/>
    <sheet name="APP-2" sheetId="68" r:id="rId6"/>
    <sheet name="APP-3" sheetId="80" r:id="rId7"/>
    <sheet name="ARF" sheetId="87" r:id="rId8"/>
    <sheet name="AR" sheetId="88" r:id="rId9"/>
    <sheet name="IPP" sheetId="47" r:id="rId10"/>
    <sheet name="EAP" sheetId="84" r:id="rId11"/>
    <sheet name="ADS-1" sheetId="22" r:id="rId12"/>
    <sheet name="ADS-2" sheetId="53" r:id="rId13"/>
    <sheet name="SAP" sheetId="26" r:id="rId14"/>
    <sheet name="FIC" sheetId="86" r:id="rId15"/>
    <sheet name="AUR" sheetId="71" r:id="rId16"/>
    <sheet name="PPD" sheetId="67" r:id="rId17"/>
    <sheet name="Formato 6d" sheetId="97" r:id="rId18"/>
  </sheets>
  <externalReferences>
    <externalReference r:id="rId19"/>
    <externalReference r:id="rId20"/>
    <externalReference r:id="rId21"/>
    <externalReference r:id="rId22"/>
    <externalReference r:id="rId23"/>
    <externalReference r:id="rId24"/>
    <externalReference r:id="rId25"/>
  </externalReferences>
  <definedNames>
    <definedName name="_______EJE1">[1]INICIO!$Y$166:$Y$186</definedName>
    <definedName name="_______EJE2">[1]INICIO!$Y$188:$Y$229</definedName>
    <definedName name="_______EJE3">[1]INICIO!$Y$231:$Y$247</definedName>
    <definedName name="_______EJE4">[1]INICIO!$Y$249:$Y$272</definedName>
    <definedName name="_______EJE5">[1]INICIO!$Y$274:$Y$287</definedName>
    <definedName name="_______EJE6">[1]INICIO!$Y$289:$Y$314</definedName>
    <definedName name="_______EJE7">[1]INICIO!$Y$316:$Y$356</definedName>
    <definedName name="______EJE1">[1]INICIO!$Y$166:$Y$186</definedName>
    <definedName name="______EJE2">[1]INICIO!$Y$188:$Y$229</definedName>
    <definedName name="______EJE3">[1]INICIO!$Y$231:$Y$247</definedName>
    <definedName name="______EJE4">[1]INICIO!$Y$249:$Y$272</definedName>
    <definedName name="______EJE5">[1]INICIO!$Y$274:$Y$287</definedName>
    <definedName name="______EJE6">[1]INICIO!$Y$289:$Y$314</definedName>
    <definedName name="______EJE7">[1]INICIO!$Y$316:$Y$356</definedName>
    <definedName name="_____EJE1">[1]INICIO!$Y$166:$Y$186</definedName>
    <definedName name="_____EJE2">[1]INICIO!$Y$188:$Y$229</definedName>
    <definedName name="_____EJE3">[1]INICIO!$Y$231:$Y$247</definedName>
    <definedName name="_____EJE4">[1]INICIO!$Y$249:$Y$272</definedName>
    <definedName name="_____EJE5">[1]INICIO!$Y$274:$Y$287</definedName>
    <definedName name="_____EJE6">[1]INICIO!$Y$289:$Y$314</definedName>
    <definedName name="_____EJE7">[1]INICIO!$Y$316:$Y$356</definedName>
    <definedName name="____EJE1">[2]INICIO!$Y$166:$Y$186</definedName>
    <definedName name="____EJE2">[2]INICIO!$Y$188:$Y$229</definedName>
    <definedName name="____EJE3">[2]INICIO!$Y$231:$Y$247</definedName>
    <definedName name="____EJE4">[2]INICIO!$Y$249:$Y$272</definedName>
    <definedName name="____EJE5">[2]INICIO!$Y$274:$Y$287</definedName>
    <definedName name="____EJE6">[2]INICIO!$Y$289:$Y$314</definedName>
    <definedName name="____EJE7">[2]INICIO!$Y$316:$Y$356</definedName>
    <definedName name="___EJE1" localSheetId="8">[1]INICIO!$Y$166:$Y$186</definedName>
    <definedName name="___EJE1">[2]INICIO!$Y$166:$Y$186</definedName>
    <definedName name="___EJE2" localSheetId="8">[1]INICIO!$Y$188:$Y$229</definedName>
    <definedName name="___EJE2">[2]INICIO!$Y$188:$Y$229</definedName>
    <definedName name="___EJE3" localSheetId="8">[1]INICIO!$Y$231:$Y$247</definedName>
    <definedName name="___EJE3">[2]INICIO!$Y$231:$Y$247</definedName>
    <definedName name="___EJE4" localSheetId="8">[1]INICIO!$Y$249:$Y$272</definedName>
    <definedName name="___EJE4">[2]INICIO!$Y$249:$Y$272</definedName>
    <definedName name="___EJE5" localSheetId="8">[1]INICIO!$Y$274:$Y$287</definedName>
    <definedName name="___EJE5">[2]INICIO!$Y$274:$Y$287</definedName>
    <definedName name="___EJE6" localSheetId="8">[1]INICIO!$Y$289:$Y$314</definedName>
    <definedName name="___EJE6">[2]INICIO!$Y$289:$Y$314</definedName>
    <definedName name="___EJE7" localSheetId="8">[1]INICIO!$Y$316:$Y$356</definedName>
    <definedName name="___EJE7">[2]INICIO!$Y$316:$Y$356</definedName>
    <definedName name="__EJE1" localSheetId="8">[1]INICIO!$Y$166:$Y$186</definedName>
    <definedName name="__EJE1">[2]INICIO!$Y$166:$Y$186</definedName>
    <definedName name="__EJE2" localSheetId="8">[1]INICIO!$Y$188:$Y$229</definedName>
    <definedName name="__EJE2">[2]INICIO!$Y$188:$Y$229</definedName>
    <definedName name="__EJE3" localSheetId="8">[1]INICIO!$Y$231:$Y$247</definedName>
    <definedName name="__EJE3">[2]INICIO!$Y$231:$Y$247</definedName>
    <definedName name="__EJE4" localSheetId="8">[1]INICIO!$Y$249:$Y$272</definedName>
    <definedName name="__EJE4">[2]INICIO!$Y$249:$Y$272</definedName>
    <definedName name="__EJE5" localSheetId="8">[1]INICIO!$Y$274:$Y$287</definedName>
    <definedName name="__EJE5">[2]INICIO!$Y$274:$Y$287</definedName>
    <definedName name="__EJE6" localSheetId="8">[1]INICIO!$Y$289:$Y$314</definedName>
    <definedName name="__EJE6">[2]INICIO!$Y$289:$Y$314</definedName>
    <definedName name="__EJE7" localSheetId="8">[1]INICIO!$Y$316:$Y$356</definedName>
    <definedName name="__EJE7">[2]INICIO!$Y$316:$Y$356</definedName>
    <definedName name="_EJE1" localSheetId="8">[1]INICIO!$Y$166:$Y$186</definedName>
    <definedName name="_EJE1" localSheetId="9">[3]INICIO!$Y$166:$Y$186</definedName>
    <definedName name="_EJE1">[2]INICIO!$Y$166:$Y$186</definedName>
    <definedName name="_EJE2" localSheetId="8">[1]INICIO!$Y$188:$Y$229</definedName>
    <definedName name="_EJE2" localSheetId="9">[3]INICIO!$Y$188:$Y$229</definedName>
    <definedName name="_EJE2">[2]INICIO!$Y$188:$Y$229</definedName>
    <definedName name="_EJE3" localSheetId="8">[1]INICIO!$Y$231:$Y$247</definedName>
    <definedName name="_EJE3" localSheetId="9">[3]INICIO!$Y$231:$Y$247</definedName>
    <definedName name="_EJE3">[2]INICIO!$Y$231:$Y$247</definedName>
    <definedName name="_EJE4" localSheetId="8">[1]INICIO!$Y$249:$Y$272</definedName>
    <definedName name="_EJE4" localSheetId="9">[3]INICIO!$Y$249:$Y$272</definedName>
    <definedName name="_EJE4">[2]INICIO!$Y$249:$Y$272</definedName>
    <definedName name="_EJE5" localSheetId="8">[1]INICIO!$Y$274:$Y$287</definedName>
    <definedName name="_EJE5" localSheetId="9">[3]INICIO!$Y$274:$Y$287</definedName>
    <definedName name="_EJE5">[2]INICIO!$Y$274:$Y$287</definedName>
    <definedName name="_EJE6" localSheetId="8">[1]INICIO!$Y$289:$Y$314</definedName>
    <definedName name="_EJE6" localSheetId="9">[3]INICIO!$Y$289:$Y$314</definedName>
    <definedName name="_EJE6">[2]INICIO!$Y$289:$Y$314</definedName>
    <definedName name="_EJE7" localSheetId="8">[1]INICIO!$Y$316:$Y$356</definedName>
    <definedName name="_EJE7" localSheetId="9">[3]INICIO!$Y$316:$Y$356</definedName>
    <definedName name="_EJE7">[2]INICIO!$Y$316:$Y$356</definedName>
    <definedName name="_Toc256789589" localSheetId="3">EPC!$A$1</definedName>
    <definedName name="adys_tipo" localSheetId="8">[1]INICIO!$AR$24:$AR$27</definedName>
    <definedName name="adys_tipo" localSheetId="9">[3]INICIO!$AR$24:$AR$27</definedName>
    <definedName name="adys_tipo">[2]INICIO!$AR$24:$AR$27</definedName>
    <definedName name="AI" localSheetId="8">[1]INICIO!$AU$5:$AW$543</definedName>
    <definedName name="AI" localSheetId="9">[3]INICIO!$AU$5:$AW$543</definedName>
    <definedName name="AI">[2]INICIO!$AU$5:$AW$543</definedName>
    <definedName name="_xlnm.Print_Area" localSheetId="12">'ADS-2'!$A$1:$F$25</definedName>
    <definedName name="_xlnm.Print_Area" localSheetId="4">'APP-1'!$A$1:$Q$108</definedName>
    <definedName name="_xlnm.Print_Area" localSheetId="5">'APP-2'!$A$1:$G$17</definedName>
    <definedName name="_xlnm.Print_Area" localSheetId="6">'APP-3'!$A$1:$U$15</definedName>
    <definedName name="_xlnm.Print_Area" localSheetId="8">AR!$A$1:$O$282</definedName>
    <definedName name="_xlnm.Print_Area" localSheetId="14">FIC!$A$1:$C$31</definedName>
    <definedName name="_xlnm.Print_Area" localSheetId="9">IPP!$B$2:$L$261</definedName>
    <definedName name="CAPIT" localSheetId="8">#REF!</definedName>
    <definedName name="CAPIT" localSheetId="17">#REF!</definedName>
    <definedName name="CAPIT">#REF!</definedName>
    <definedName name="CENPAR" localSheetId="8">#REF!</definedName>
    <definedName name="CENPAR" localSheetId="17">#REF!</definedName>
    <definedName name="CENPAR">#REF!</definedName>
    <definedName name="datos" localSheetId="8">OFFSET([4]datos!$A$1,0,0,COUNTA([4]datos!$A$1:$A$65536),23)</definedName>
    <definedName name="datos" localSheetId="15">OFFSET([2]datos!$A$1,0,0,COUNTA([2]datos!$A$1:$A$65536),23)</definedName>
    <definedName name="datos" localSheetId="9">OFFSET([5]datos!$A$1,0,0,COUNTA([5]datos!$A$1:$A$65536),23)</definedName>
    <definedName name="datos">OFFSET([6]datos!$A$1,0,0,COUNTA([6]datos!$A$1:$A$65536),23)</definedName>
    <definedName name="dc" localSheetId="8">#REF!</definedName>
    <definedName name="dc" localSheetId="17">#REF!</definedName>
    <definedName name="dc">#REF!</definedName>
    <definedName name="DEFAULT" localSheetId="8">[1]INICIO!$AA$10</definedName>
    <definedName name="DEFAULT" localSheetId="9">[3]INICIO!$AA$10</definedName>
    <definedName name="DEFAULT">[2]INICIO!$AA$10</definedName>
    <definedName name="DEUDA" localSheetId="8">#REF!</definedName>
    <definedName name="DEUDA" localSheetId="17">#REF!</definedName>
    <definedName name="DEUDA">#REF!</definedName>
    <definedName name="egvb" localSheetId="8">#REF!</definedName>
    <definedName name="egvb" localSheetId="17">#REF!</definedName>
    <definedName name="egvb">#REF!</definedName>
    <definedName name="EJER" localSheetId="8">#REF!</definedName>
    <definedName name="EJER" localSheetId="17">#REF!</definedName>
    <definedName name="EJER">#REF!</definedName>
    <definedName name="EJES" localSheetId="8">[1]INICIO!$Y$151:$Y$157</definedName>
    <definedName name="EJES" localSheetId="9">[3]INICIO!$Y$151:$Y$157</definedName>
    <definedName name="EJES">[2]INICIO!$Y$151:$Y$157</definedName>
    <definedName name="ENFPEM" localSheetId="17">#REF!</definedName>
    <definedName name="ENFPEM">#REF!</definedName>
    <definedName name="FIDCOS" localSheetId="8">[1]INICIO!$DH$5:$DI$96</definedName>
    <definedName name="FIDCOS" localSheetId="9">[3]INICIO!$DH$5:$DI$96</definedName>
    <definedName name="FIDCOS">[2]INICIO!$DH$5:$DI$96</definedName>
    <definedName name="FPC" localSheetId="8">[1]INICIO!$DE$5:$DF$96</definedName>
    <definedName name="FPC" localSheetId="9">[3]INICIO!$DE$5:$DF$96</definedName>
    <definedName name="FPC">[2]INICIO!$DE$5:$DF$96</definedName>
    <definedName name="gasto_gci" localSheetId="8">[1]INICIO!$AO$48:$AO$49</definedName>
    <definedName name="gasto_gci" localSheetId="9">[3]INICIO!$AO$48:$AO$49</definedName>
    <definedName name="gasto_gci">[2]INICIO!$AO$48:$AO$49</definedName>
    <definedName name="KEY">[7]cats!$A$1:$B$9</definedName>
    <definedName name="LABEL" localSheetId="8">[4]INICIO!$AY$5:$AZ$97</definedName>
    <definedName name="LABEL" localSheetId="15">[2]INICIO!$AY$5:$AZ$97</definedName>
    <definedName name="LABEL" localSheetId="9">[5]INICIO!$AY$5:$AZ$97</definedName>
    <definedName name="LABEL">[6]INICIO!$AY$5:$AZ$97</definedName>
    <definedName name="label1g" localSheetId="8">[1]INICIO!$AA$19</definedName>
    <definedName name="label1g" localSheetId="9">[3]INICIO!$AA$19</definedName>
    <definedName name="label1g">[2]INICIO!$AA$19</definedName>
    <definedName name="label1S" localSheetId="8">[1]INICIO!$AA$22</definedName>
    <definedName name="label1S" localSheetId="9">[3]INICIO!$AA$22</definedName>
    <definedName name="label1S">[2]INICIO!$AA$22</definedName>
    <definedName name="label2g" localSheetId="8">[1]INICIO!$AA$20</definedName>
    <definedName name="label2g" localSheetId="9">[3]INICIO!$AA$20</definedName>
    <definedName name="label2g">[2]INICIO!$AA$20</definedName>
    <definedName name="label2S" localSheetId="8">[1]INICIO!$AA$23</definedName>
    <definedName name="label2S" localSheetId="9">[3]INICIO!$AA$23</definedName>
    <definedName name="label2S">[2]INICIO!$AA$23</definedName>
    <definedName name="Líneadeacción" localSheetId="6">[6]INICIO!#REF!</definedName>
    <definedName name="Líneadeacción" localSheetId="8">[4]INICIO!#REF!</definedName>
    <definedName name="Líneadeacción" localSheetId="7">[6]INICIO!#REF!</definedName>
    <definedName name="Líneadeacción" localSheetId="10">[6]INICIO!#REF!</definedName>
    <definedName name="Líneadeacción" localSheetId="14">[6]INICIO!#REF!</definedName>
    <definedName name="Líneadeacción" localSheetId="17">[6]INICIO!#REF!</definedName>
    <definedName name="Líneadeacción">[6]INICIO!#REF!</definedName>
    <definedName name="LISTA_2016" localSheetId="17">#REF!</definedName>
    <definedName name="LISTA_2016">#REF!</definedName>
    <definedName name="lista_ai" localSheetId="8">[1]INICIO!$AO$55:$AO$96</definedName>
    <definedName name="lista_ai" localSheetId="9">[3]INICIO!$AO$55:$AO$96</definedName>
    <definedName name="lista_ai">[2]INICIO!$AO$55:$AO$96</definedName>
    <definedName name="lista_deleg" localSheetId="8">[1]INICIO!$AR$34:$AR$49</definedName>
    <definedName name="lista_deleg" localSheetId="9">[3]INICIO!$AR$34:$AR$49</definedName>
    <definedName name="lista_deleg">[2]INICIO!$AR$34:$AR$49</definedName>
    <definedName name="lista_eppa" localSheetId="8">[1]INICIO!$AR$55:$AS$149</definedName>
    <definedName name="lista_eppa" localSheetId="9">[3]INICIO!$AR$55:$AS$149</definedName>
    <definedName name="lista_eppa">[2]INICIO!$AR$55:$AS$149</definedName>
    <definedName name="LISTA_UR" localSheetId="8">[1]INICIO!$Y$4:$Z$93</definedName>
    <definedName name="LISTA_UR" localSheetId="9">[3]INICIO!$Y$4:$Z$93</definedName>
    <definedName name="LISTA_UR">[2]INICIO!$Y$4:$Z$93</definedName>
    <definedName name="MAPPEGS" localSheetId="8">[4]INICIO!#REF!</definedName>
    <definedName name="MAPPEGS" localSheetId="7">[6]INICIO!#REF!</definedName>
    <definedName name="MAPPEGS" localSheetId="10">[6]INICIO!#REF!</definedName>
    <definedName name="MAPPEGS" localSheetId="14">[6]INICIO!#REF!</definedName>
    <definedName name="MAPPEGS" localSheetId="17">[6]INICIO!#REF!</definedName>
    <definedName name="MAPPEGS">[6]INICIO!#REF!</definedName>
    <definedName name="MODIF" localSheetId="8">[1]datos!$U$2:$U$31674</definedName>
    <definedName name="MODIF" localSheetId="9">[3]datos!$U$2:$U$31674</definedName>
    <definedName name="MODIF">[2]datos!$U$2:$U$31674</definedName>
    <definedName name="MSG_ERROR1" localSheetId="8">[4]INICIO!$AA$11</definedName>
    <definedName name="MSG_ERROR1" localSheetId="15">[2]INICIO!$AA$11</definedName>
    <definedName name="MSG_ERROR1" localSheetId="9">[5]INICIO!$AA$11</definedName>
    <definedName name="MSG_ERROR1">[6]INICIO!$AA$11</definedName>
    <definedName name="MSG_ERROR2" localSheetId="8">[1]INICIO!$AA$12</definedName>
    <definedName name="MSG_ERROR2" localSheetId="9">[3]INICIO!$AA$12</definedName>
    <definedName name="MSG_ERROR2">[2]INICIO!$AA$12</definedName>
    <definedName name="OPCION2" localSheetId="12">[6]INICIO!#REF!</definedName>
    <definedName name="OPCION2" localSheetId="6">[6]INICIO!#REF!</definedName>
    <definedName name="OPCION2" localSheetId="8">[4]INICIO!#REF!</definedName>
    <definedName name="OPCION2" localSheetId="7">[6]INICIO!#REF!</definedName>
    <definedName name="OPCION2" localSheetId="15">[2]INICIO!#REF!</definedName>
    <definedName name="OPCION2" localSheetId="10">[6]INICIO!#REF!</definedName>
    <definedName name="OPCION2" localSheetId="2">[6]INICIO!#REF!</definedName>
    <definedName name="OPCION2" localSheetId="3">[6]INICIO!#REF!</definedName>
    <definedName name="OPCION2" localSheetId="14">[6]INICIO!#REF!</definedName>
    <definedName name="OPCION2" localSheetId="17">[6]INICIO!#REF!</definedName>
    <definedName name="OPCION2" localSheetId="9">[5]INICIO!#REF!</definedName>
    <definedName name="OPCION2" localSheetId="16">[6]INICIO!#REF!</definedName>
    <definedName name="OPCION2">[6]INICIO!#REF!</definedName>
    <definedName name="ORIG" localSheetId="8">[1]datos!$T$2:$T$31674</definedName>
    <definedName name="ORIG" localSheetId="9">[3]datos!$T$2:$T$31674</definedName>
    <definedName name="ORIG">[2]datos!$T$2:$T$31674</definedName>
    <definedName name="P" localSheetId="8">[1]INICIO!$AO$5:$AP$32</definedName>
    <definedName name="P" localSheetId="9">[3]INICIO!$AO$5:$AP$32</definedName>
    <definedName name="P">[2]INICIO!$AO$5:$AP$32</definedName>
    <definedName name="P_K" localSheetId="8">[1]INICIO!$AO$5:$AO$32</definedName>
    <definedName name="P_K" localSheetId="9">[3]INICIO!$AO$5:$AO$32</definedName>
    <definedName name="P_K">[2]INICIO!$AO$5:$AO$32</definedName>
    <definedName name="PE" localSheetId="8">[1]INICIO!$AR$5:$AS$16</definedName>
    <definedName name="PE" localSheetId="9">[3]INICIO!$AR$5:$AS$16</definedName>
    <definedName name="PE">[2]INICIO!$AR$5:$AS$16</definedName>
    <definedName name="PE_K" localSheetId="8">[1]INICIO!$AR$5:$AR$16</definedName>
    <definedName name="PE_K" localSheetId="9">[3]INICIO!$AR$5:$AR$16</definedName>
    <definedName name="PE_K">[2]INICIO!$AR$5:$AR$16</definedName>
    <definedName name="PEDO" localSheetId="8">[4]INICIO!#REF!</definedName>
    <definedName name="PEDO" localSheetId="17">[4]INICIO!#REF!</definedName>
    <definedName name="PEDO">[4]INICIO!#REF!</definedName>
    <definedName name="PERIODO" localSheetId="8">#REF!</definedName>
    <definedName name="PERIODO" localSheetId="17">#REF!</definedName>
    <definedName name="PERIODO">#REF!</definedName>
    <definedName name="PROG" localSheetId="8">#REF!</definedName>
    <definedName name="PROG" localSheetId="17">#REF!</definedName>
    <definedName name="PROG">#REF!</definedName>
    <definedName name="ptda" localSheetId="8">#REF!</definedName>
    <definedName name="ptda" localSheetId="17">#REF!</definedName>
    <definedName name="ptda">#REF!</definedName>
    <definedName name="rubros_fpc" localSheetId="8">[1]INICIO!$AO$39:$AO$42</definedName>
    <definedName name="rubros_fpc" localSheetId="9">[3]INICIO!$AO$39:$AO$42</definedName>
    <definedName name="rubros_fpc">[2]INICIO!$AO$39:$AO$42</definedName>
    <definedName name="_xlnm.Print_Titles" localSheetId="11">'ADS-1'!$1:$6</definedName>
    <definedName name="_xlnm.Print_Titles" localSheetId="12">'ADS-2'!$1:$6</definedName>
    <definedName name="_xlnm.Print_Titles" localSheetId="4">'APP-1'!$1:$7</definedName>
    <definedName name="_xlnm.Print_Titles" localSheetId="5">'APP-2'!$1:$6</definedName>
    <definedName name="_xlnm.Print_Titles" localSheetId="6">'APP-3'!$1:$8</definedName>
    <definedName name="_xlnm.Print_Titles" localSheetId="8">AR!$2:$7</definedName>
    <definedName name="_xlnm.Print_Titles" localSheetId="7">ARF!$1:$6</definedName>
    <definedName name="_xlnm.Print_Titles" localSheetId="15">AUR!$1:$6</definedName>
    <definedName name="_xlnm.Print_Titles" localSheetId="10">EAP!$1:$11</definedName>
    <definedName name="_xlnm.Print_Titles" localSheetId="1">'ECG-1'!$1:$6</definedName>
    <definedName name="_xlnm.Print_Titles" localSheetId="2">'ECG-2'!$1:$6</definedName>
    <definedName name="_xlnm.Print_Titles" localSheetId="3">EPC!$1:$6</definedName>
    <definedName name="_xlnm.Print_Titles" localSheetId="14">FIC!$1:$9</definedName>
    <definedName name="_xlnm.Print_Titles" localSheetId="9">IPP!$2:$6</definedName>
    <definedName name="_xlnm.Print_Titles" localSheetId="16">PPD!$1:$7</definedName>
    <definedName name="_xlnm.Print_Titles" localSheetId="13">SAP!$1:$6</definedName>
    <definedName name="TYA" localSheetId="8">#REF!</definedName>
    <definedName name="TYA" localSheetId="17">#REF!</definedName>
    <definedName name="TYA">#REF!</definedName>
    <definedName name="U" localSheetId="8">[1]INICIO!$Y$4:$Z$93</definedName>
    <definedName name="U" localSheetId="9">[3]INICIO!$Y$4:$Z$93</definedName>
    <definedName name="U">[2]INICIO!$Y$4:$Z$93</definedName>
    <definedName name="UEG_DENOM" localSheetId="8">[1]datos!$R$2:$R$31674</definedName>
    <definedName name="UEG_DENOM" localSheetId="9">[3]datos!$R$2:$R$31674</definedName>
    <definedName name="UEG_DENOM">[2]datos!$R$2:$R$31674</definedName>
    <definedName name="UR" localSheetId="8">[1]INICIO!$AJ$5:$AM$99</definedName>
    <definedName name="UR" localSheetId="9">[3]INICIO!$AJ$5:$AM$99</definedName>
    <definedName name="UR">[2]INICIO!$AJ$5:$AM$99</definedName>
  </definedNames>
  <calcPr calcId="124519"/>
</workbook>
</file>

<file path=xl/calcChain.xml><?xml version="1.0" encoding="utf-8"?>
<calcChain xmlns="http://schemas.openxmlformats.org/spreadsheetml/2006/main">
  <c r="M97" i="8"/>
  <c r="N97"/>
  <c r="O97"/>
  <c r="L97"/>
  <c r="L73"/>
  <c r="M50"/>
  <c r="N50"/>
  <c r="O50"/>
  <c r="L50"/>
  <c r="L30"/>
  <c r="M22"/>
  <c r="N22"/>
  <c r="O22"/>
  <c r="L22"/>
  <c r="L18"/>
  <c r="M11"/>
  <c r="N11"/>
  <c r="O11"/>
  <c r="L11"/>
  <c r="P52"/>
  <c r="M64" l="1"/>
  <c r="N64"/>
  <c r="O64"/>
  <c r="L64"/>
  <c r="M73"/>
  <c r="N73"/>
  <c r="O73"/>
  <c r="L49"/>
  <c r="L48" s="1"/>
  <c r="L59"/>
  <c r="L45"/>
  <c r="M30"/>
  <c r="N30"/>
  <c r="O30"/>
  <c r="K101"/>
  <c r="K99"/>
  <c r="K85"/>
  <c r="K79"/>
  <c r="K61"/>
  <c r="K56"/>
  <c r="K54"/>
  <c r="K52"/>
  <c r="K32"/>
  <c r="K28"/>
  <c r="K26"/>
  <c r="K16"/>
  <c r="P13"/>
  <c r="G21" i="26" l="1"/>
  <c r="M96" i="8"/>
  <c r="N96"/>
  <c r="O96"/>
  <c r="L96"/>
  <c r="L72" s="1"/>
  <c r="M67"/>
  <c r="M66" s="1"/>
  <c r="M65" s="1"/>
  <c r="N67"/>
  <c r="N66" s="1"/>
  <c r="N65" s="1"/>
  <c r="O67"/>
  <c r="O66" s="1"/>
  <c r="O65" s="1"/>
  <c r="L67"/>
  <c r="L66" s="1"/>
  <c r="L65" s="1"/>
  <c r="M45"/>
  <c r="M44" s="1"/>
  <c r="N45"/>
  <c r="N44" s="1"/>
  <c r="O45"/>
  <c r="O44" s="1"/>
  <c r="L44"/>
  <c r="M59"/>
  <c r="N59"/>
  <c r="O59"/>
  <c r="M49"/>
  <c r="N49"/>
  <c r="O49"/>
  <c r="O48" s="1"/>
  <c r="N48" l="1"/>
  <c r="M48"/>
  <c r="O72"/>
  <c r="O71" s="1"/>
  <c r="O70" s="1"/>
  <c r="N72"/>
  <c r="N71" s="1"/>
  <c r="N70" s="1"/>
  <c r="M72"/>
  <c r="M71" s="1"/>
  <c r="M70" s="1"/>
  <c r="L71"/>
  <c r="L70" s="1"/>
  <c r="L17"/>
  <c r="M19"/>
  <c r="N19"/>
  <c r="O19"/>
  <c r="L19"/>
  <c r="M10"/>
  <c r="M9" s="1"/>
  <c r="N10"/>
  <c r="N9" s="1"/>
  <c r="O10"/>
  <c r="O9" s="1"/>
  <c r="L10"/>
  <c r="L9" l="1"/>
  <c r="L8" s="1"/>
  <c r="L106" s="1"/>
  <c r="O18"/>
  <c r="O17" s="1"/>
  <c r="O8" s="1"/>
  <c r="O106" s="1"/>
  <c r="N18"/>
  <c r="N17" s="1"/>
  <c r="N8" s="1"/>
  <c r="N106" s="1"/>
  <c r="M18"/>
  <c r="M17" s="1"/>
  <c r="M8" s="1"/>
  <c r="M106" s="1"/>
  <c r="D12" i="97" l="1"/>
  <c r="H25"/>
  <c r="G25"/>
  <c r="F25"/>
  <c r="I25" s="1"/>
  <c r="D25"/>
  <c r="K90" i="8"/>
  <c r="P88"/>
  <c r="Q88" s="1"/>
  <c r="K35"/>
  <c r="K13"/>
  <c r="Q13" s="1"/>
  <c r="P33"/>
  <c r="K33"/>
  <c r="F13" i="48"/>
  <c r="F11"/>
  <c r="F9"/>
  <c r="C17" i="5"/>
  <c r="D17"/>
  <c r="E17"/>
  <c r="F17"/>
  <c r="B17"/>
  <c r="F13" i="26"/>
  <c r="K98" i="8"/>
  <c r="K78"/>
  <c r="K84"/>
  <c r="K91"/>
  <c r="K95"/>
  <c r="E25" i="97" l="1"/>
  <c r="Q33" i="8"/>
  <c r="N14" i="80"/>
  <c r="O14"/>
  <c r="P14"/>
  <c r="Q14"/>
  <c r="M14"/>
  <c r="R13"/>
  <c r="S13"/>
  <c r="T13"/>
  <c r="U13"/>
  <c r="K100" i="8" l="1"/>
  <c r="K60" l="1"/>
  <c r="K53"/>
  <c r="K55"/>
  <c r="K51"/>
  <c r="K34"/>
  <c r="K36"/>
  <c r="K41"/>
  <c r="K31"/>
  <c r="K27"/>
  <c r="K25"/>
  <c r="K14"/>
  <c r="K15"/>
  <c r="K12"/>
  <c r="G15" i="5"/>
  <c r="G13"/>
  <c r="G11"/>
  <c r="G9"/>
  <c r="F7" i="84" l="1"/>
  <c r="D7"/>
  <c r="I34" i="97" l="1"/>
  <c r="E34"/>
  <c r="I33"/>
  <c r="E33"/>
  <c r="I32"/>
  <c r="E32"/>
  <c r="I31" s="1"/>
  <c r="H31"/>
  <c r="G31"/>
  <c r="F31"/>
  <c r="E31"/>
  <c r="D31"/>
  <c r="I30"/>
  <c r="E30"/>
  <c r="I29"/>
  <c r="E29"/>
  <c r="I28"/>
  <c r="E28"/>
  <c r="I27" s="1"/>
  <c r="H27"/>
  <c r="G27"/>
  <c r="F27"/>
  <c r="E27"/>
  <c r="D27"/>
  <c r="I26"/>
  <c r="E26"/>
  <c r="H24"/>
  <c r="G24"/>
  <c r="F24"/>
  <c r="D24"/>
  <c r="I22"/>
  <c r="E22"/>
  <c r="I21"/>
  <c r="E21"/>
  <c r="I20"/>
  <c r="E20"/>
  <c r="I19" s="1"/>
  <c r="H19"/>
  <c r="G19"/>
  <c r="F19"/>
  <c r="E19"/>
  <c r="D19"/>
  <c r="I18"/>
  <c r="E18"/>
  <c r="I17"/>
  <c r="E17"/>
  <c r="I16"/>
  <c r="E16"/>
  <c r="I15" s="1"/>
  <c r="H15"/>
  <c r="G15"/>
  <c r="F15"/>
  <c r="E15"/>
  <c r="D15"/>
  <c r="I14"/>
  <c r="E14"/>
  <c r="I13"/>
  <c r="E13"/>
  <c r="I24" l="1"/>
  <c r="H12"/>
  <c r="G12" s="1"/>
  <c r="F12" l="1"/>
  <c r="P100" i="8"/>
  <c r="Q100" s="1"/>
  <c r="P98"/>
  <c r="Q98" s="1"/>
  <c r="P95"/>
  <c r="P91"/>
  <c r="P84"/>
  <c r="Q84" s="1"/>
  <c r="P78"/>
  <c r="Q78" s="1"/>
  <c r="P60"/>
  <c r="Q60" s="1"/>
  <c r="P55"/>
  <c r="Q55" s="1"/>
  <c r="P53"/>
  <c r="Q53" s="1"/>
  <c r="P51"/>
  <c r="Q51" s="1"/>
  <c r="P46"/>
  <c r="P36"/>
  <c r="P31"/>
  <c r="Q31" s="1"/>
  <c r="P27"/>
  <c r="Q27" s="1"/>
  <c r="P25"/>
  <c r="Q25" s="1"/>
  <c r="P15"/>
  <c r="P12"/>
  <c r="Q12" s="1"/>
  <c r="I12" i="97" l="1"/>
  <c r="F36"/>
  <c r="E12"/>
  <c r="Q95" i="8"/>
  <c r="Q36"/>
  <c r="Q15"/>
  <c r="Q91"/>
  <c r="G15" i="48" l="1"/>
  <c r="F15"/>
  <c r="G14"/>
  <c r="F14"/>
  <c r="E14"/>
  <c r="D14"/>
  <c r="C14"/>
  <c r="B14"/>
  <c r="G13"/>
  <c r="G12"/>
  <c r="F12"/>
  <c r="G11"/>
  <c r="G10"/>
  <c r="F10"/>
  <c r="G9"/>
  <c r="E8"/>
  <c r="D8"/>
  <c r="C8"/>
  <c r="B8"/>
  <c r="B16" s="1"/>
  <c r="F15" i="5"/>
  <c r="F13"/>
  <c r="F11"/>
  <c r="F9"/>
  <c r="E8"/>
  <c r="E31" s="1"/>
  <c r="D8"/>
  <c r="D31" s="1"/>
  <c r="C8"/>
  <c r="B8"/>
  <c r="B31" s="1"/>
  <c r="D36" i="97"/>
  <c r="E36" s="1"/>
  <c r="G36"/>
  <c r="I36" s="1"/>
  <c r="H36"/>
  <c r="C16" i="48" l="1"/>
  <c r="F16" s="1"/>
  <c r="F8"/>
  <c r="E16"/>
  <c r="D16" s="1"/>
  <c r="G16" s="1"/>
  <c r="G8"/>
  <c r="F8" i="5"/>
  <c r="F31" s="1"/>
  <c r="G8"/>
  <c r="C31"/>
</calcChain>
</file>

<file path=xl/sharedStrings.xml><?xml version="1.0" encoding="utf-8"?>
<sst xmlns="http://schemas.openxmlformats.org/spreadsheetml/2006/main" count="2235" uniqueCount="850">
  <si>
    <t>(3)</t>
  </si>
  <si>
    <t>(4)</t>
  </si>
  <si>
    <t>(5)</t>
  </si>
  <si>
    <t>(7)</t>
  </si>
  <si>
    <t>(8)</t>
  </si>
  <si>
    <t>(9)</t>
  </si>
  <si>
    <t>(6)</t>
  </si>
  <si>
    <t>AI</t>
  </si>
  <si>
    <t>DENOMINACIÓN</t>
  </si>
  <si>
    <t>FÍSICO</t>
  </si>
  <si>
    <t>R      E      S      U      L      T      A      D      O      S</t>
  </si>
  <si>
    <t>DESCRIPCIÓN</t>
  </si>
  <si>
    <t>CARACTERÍSTICAS</t>
  </si>
  <si>
    <t xml:space="preserve">CAPÍTULO   </t>
  </si>
  <si>
    <t xml:space="preserve">DELEGACIÓN  </t>
  </si>
  <si>
    <t>COLONIA</t>
  </si>
  <si>
    <t>EJERCIDO</t>
  </si>
  <si>
    <t>A)</t>
  </si>
  <si>
    <t>B)</t>
  </si>
  <si>
    <t xml:space="preserve"> BENEFICIARIO</t>
  </si>
  <si>
    <t xml:space="preserve"> TOTAL</t>
  </si>
  <si>
    <t>DESTINO DEL GASTO</t>
  </si>
  <si>
    <t>MODIFICADO</t>
  </si>
  <si>
    <t>UNIDAD
DE
MEDIDA</t>
  </si>
  <si>
    <t>ALCANZADO
(2)</t>
  </si>
  <si>
    <t>RENDIMIENTOS
FINANCIEROS</t>
  </si>
  <si>
    <t>NOMBRE DEL FIDEICOMISO</t>
  </si>
  <si>
    <t>SALDO</t>
  </si>
  <si>
    <t>GASTO</t>
  </si>
  <si>
    <t>INGRESO</t>
  </si>
  <si>
    <t>PARTIDA</t>
  </si>
  <si>
    <t>FECHA DE PUBLICACIÓN DE REGLAS DE OPERACIÓN</t>
  </si>
  <si>
    <t>PPD PRESUPUESTO PARTICIPATIVO PARA LAS DELEGACIONES</t>
  </si>
  <si>
    <t>PROYECTO</t>
  </si>
  <si>
    <t>COLONIA O PUEBLO ORIGINARIO</t>
  </si>
  <si>
    <t>AVANCE DEL
 PROYECTO
 (%)</t>
  </si>
  <si>
    <t xml:space="preserve"> EJERCIDO
3</t>
  </si>
  <si>
    <t>F</t>
  </si>
  <si>
    <t>SF</t>
  </si>
  <si>
    <t>FI</t>
  </si>
  <si>
    <t>DEVENGADO
(2)</t>
  </si>
  <si>
    <t>EJERCIDO
(3)</t>
  </si>
  <si>
    <t>ALCANZADO
(3)</t>
  </si>
  <si>
    <t>AVANCE %</t>
  </si>
  <si>
    <t>3/1*100
=(4)</t>
  </si>
  <si>
    <t>3/2*100
=(5)</t>
  </si>
  <si>
    <t>DEVENGADO
(8)</t>
  </si>
  <si>
    <t>EJERCIDO
(9)</t>
  </si>
  <si>
    <t>FUENTE DE
FINANCIAMIENTO</t>
  </si>
  <si>
    <t>DATOS GENERALES DEL FIDEICOMISO</t>
  </si>
  <si>
    <t>Denominación del Fideicomiso: (3)</t>
  </si>
  <si>
    <t>Fecha de su constitución: (4)</t>
  </si>
  <si>
    <t>Fideicomitente: (5)</t>
  </si>
  <si>
    <t>Fideicomisario: (6)</t>
  </si>
  <si>
    <t>Fiduciario: (7)</t>
  </si>
  <si>
    <t>Objeto de su constitución: (8)</t>
  </si>
  <si>
    <t>Modificaciones al objeto de su constitución: (9)</t>
  </si>
  <si>
    <t>Objeto actual: (10)</t>
  </si>
  <si>
    <t>DISPONIBILIDAD PRESUPUESTAL DEL FIDEICOMISO</t>
  </si>
  <si>
    <t>Disponibilidad de Recursos al Finalizar el Trimestre Anterior: (11)</t>
  </si>
  <si>
    <t>Disponibilidad de Recursos al Finalizar el Trimestre de Referencia: (12)</t>
  </si>
  <si>
    <t>Variación de la Disponibilidad: (13)</t>
  </si>
  <si>
    <t>ESTADO FINANCIERO DEL FIDEICOMISO</t>
  </si>
  <si>
    <t>Activo: (14)</t>
  </si>
  <si>
    <t>Pasivo: (15)</t>
  </si>
  <si>
    <t>Capital: (16)</t>
  </si>
  <si>
    <t>AVANCE PRESUPUESTAL DEL FIDEICOMISO</t>
  </si>
  <si>
    <t>Naturaleza del Gasto:  (17)</t>
  </si>
  <si>
    <t>Destino del Gasto: (18)</t>
  </si>
  <si>
    <t>Monto Ejercido (19)</t>
  </si>
  <si>
    <t>PP</t>
  </si>
  <si>
    <t>B)  EXPLICACIÓN A LAS VARIACIONES DEL PRESUPUESTO EJERCIDO RESPECTO AL DEVENGADO</t>
  </si>
  <si>
    <t>ECG-1 EVOLUCIÓN PRESUPUESTAL POR CAPÍTULO DE GASTO CON DÍGITO IDENTIFICADOR 1</t>
  </si>
  <si>
    <t>ECG-2 EVOLUCIÓN PRESUPUESTAL POR CAPÍTULO DE GASTO CON DÍGITO IDENTIFICADOR  2</t>
  </si>
  <si>
    <t>ADS-1 AYUDAS, DONATIVOS Y SUBSIDIOS</t>
  </si>
  <si>
    <t>TOTAL URG (9)</t>
  </si>
  <si>
    <t>ADS-2  AYUDAS, DONATIVOS Y SUBSIDIOS A FIDEICOMISOS</t>
  </si>
  <si>
    <t>EAP EVOLUCIÓN DE LAS ADECUACIONES PRESUPUESTALES</t>
  </si>
  <si>
    <t>SAP   PROGRAMAS QUE OTORGAN SUBSIDIOS Y APOYOS A LA POBLACIÓN</t>
  </si>
  <si>
    <t>EPC EVOLUCIÓN PRESUPUESTAL DE PARTIDAS CENTRALIZADAS O CONSOLIDADAS</t>
  </si>
  <si>
    <t>EJE</t>
  </si>
  <si>
    <t>APP-1 AVANCE PROGRAMÁTICO-PRESUPUESTAL DE ACTIVIDADES INSTITUCIONALES</t>
  </si>
  <si>
    <t>APP-2  EXPLICACIÓN A LAS VARIACIONES DEL AVANCE PROGRAMÁTICO-PRESUPUESTAL DE ACTIVIDADES INSTITUCIONALES</t>
  </si>
  <si>
    <t>VARIACIÓN</t>
  </si>
  <si>
    <t>APP-3  AVANCE PROGRAMÁTICO-PRESUPUESTAL DE ACTIVIDADES INSTITUCIONALES FINANCIADAS CON RECURSOS DE ORIGEN FEDERAL</t>
  </si>
  <si>
    <t>ARF APLICACIÓN DE LOS RECURSOS DE ORIGEN FEDERAL</t>
  </si>
  <si>
    <t>GASTO CORRIENTE O DE INVERSIÓN</t>
  </si>
  <si>
    <t>APROBADO</t>
  </si>
  <si>
    <t>VARIACIÓN ABSOLUTA: 
 (MODIFICADO-APROBADO)</t>
  </si>
  <si>
    <t xml:space="preserve"> AYUDAS, DONATIVOS Y SUBSIDIOS OTORGADOS</t>
  </si>
  <si>
    <t>VARIACIÓN %:
((MODIFICADO/APROBADO)-1)*100</t>
  </si>
  <si>
    <t>PRESUPUESTAL   (Pesos con dos decimales)</t>
  </si>
  <si>
    <t>PRESUPUESTO (Pesos con dos decimales)</t>
  </si>
  <si>
    <t>TOTAL GASTO CORRIENTE</t>
  </si>
  <si>
    <t>APROBADO*</t>
  </si>
  <si>
    <t>TOTAL GASTO DE CAPITAL</t>
  </si>
  <si>
    <t xml:space="preserve"> TIPO</t>
  </si>
  <si>
    <t>PAGADO
(4)</t>
  </si>
  <si>
    <t>(5)=2-1</t>
  </si>
  <si>
    <t>(6)=3-2</t>
  </si>
  <si>
    <t>TOTAL
URG (10)</t>
  </si>
  <si>
    <t>TOTAL URG     (10)</t>
  </si>
  <si>
    <r>
      <t xml:space="preserve">B) </t>
    </r>
    <r>
      <rPr>
        <b/>
        <sz val="8"/>
        <rFont val="Gotham Rounded Book"/>
        <family val="3"/>
      </rPr>
      <t xml:space="preserve">(11)  </t>
    </r>
  </si>
  <si>
    <r>
      <t xml:space="preserve">A) </t>
    </r>
    <r>
      <rPr>
        <b/>
        <sz val="8"/>
        <rFont val="Gotham Rounded Book"/>
        <family val="3"/>
      </rPr>
      <t xml:space="preserve">(10) </t>
    </r>
  </si>
  <si>
    <t>TOTAL URG  (12)</t>
  </si>
  <si>
    <t>DEVENGADO
(5)</t>
  </si>
  <si>
    <t>EJERCIDO
(6)</t>
  </si>
  <si>
    <t>PAGADO
(7)</t>
  </si>
  <si>
    <t>IARCM
(%)
3/8</t>
  </si>
  <si>
    <t>PAGADO
(10)</t>
  </si>
  <si>
    <t>TOTAL URG (19)</t>
  </si>
  <si>
    <t>8/6*100
=(11)</t>
  </si>
  <si>
    <t>8/7*100
=(12)</t>
  </si>
  <si>
    <t>9/6*100
=(13)</t>
  </si>
  <si>
    <t>9/7*100
=(14)</t>
  </si>
  <si>
    <t>PRESUPUESTO  
(Pesos con dos decimales)</t>
  </si>
  <si>
    <t>MONTO
(Pesos con dos decimales)</t>
  </si>
  <si>
    <r>
      <t xml:space="preserve"> PRESUPUESTO 
(Pesos con dos decimales)</t>
    </r>
    <r>
      <rPr>
        <b/>
        <vertAlign val="superscript"/>
        <sz val="8"/>
        <rFont val="Gotham Rounded Book"/>
        <family val="3"/>
      </rPr>
      <t xml:space="preserve"> </t>
    </r>
  </si>
  <si>
    <t>MODIFICADO
(7)</t>
  </si>
  <si>
    <t>APROBADO
(6)</t>
  </si>
  <si>
    <t xml:space="preserve">PROYECTOS, ACCIONES, O PROGRAMAS </t>
  </si>
  <si>
    <t>CAUSAS DE LAS ADECUACIONES AL PRESUPUESTO</t>
  </si>
  <si>
    <t>ACCIÓN O PROYECTO</t>
  </si>
  <si>
    <t>ORIGINAL
(1)</t>
  </si>
  <si>
    <t>ICPPP
(%)
5/4
(8)</t>
  </si>
  <si>
    <t>A) Causas de las variaciones del Índice de Aplicación de Recursos para la Consecución de Metas Programadas (IARCM)</t>
  </si>
  <si>
    <t>TOTAL URG (7)</t>
  </si>
  <si>
    <t xml:space="preserve">1/ Se refiere a programas que cuentan con reglas de operación publicadas en la Gaceta Oficial del Distrito Federal. </t>
  </si>
  <si>
    <r>
      <t>DENOMINACIÓN DEL PROGRAMA</t>
    </r>
    <r>
      <rPr>
        <b/>
        <vertAlign val="superscript"/>
        <sz val="9"/>
        <rFont val="Gotham Rounded Book"/>
        <family val="3"/>
      </rPr>
      <t>1/</t>
    </r>
  </si>
  <si>
    <t>TOTAL URG (10)</t>
  </si>
  <si>
    <t>AR  ACCIONES REALIZADAS PARA LA CONSECUCIÓN DE METAS DE LAS ACTIVIDADES INSTITUCIONALES</t>
  </si>
  <si>
    <t>AO</t>
  </si>
  <si>
    <t>UNIDAD DE
MEDIDA</t>
  </si>
  <si>
    <t>METAS</t>
  </si>
  <si>
    <t>PRESUPUESTO (Pesos)</t>
  </si>
  <si>
    <t>ORIGINAL</t>
  </si>
  <si>
    <t>ALCANZADA</t>
  </si>
  <si>
    <t>Objetivo: (6)</t>
  </si>
  <si>
    <t>Acciones Realizadas con Gasto Corriente: (7)</t>
  </si>
  <si>
    <t>INFORME  DE  AVANCE  TRIMESTRAL
ENERO-MARZO 2017</t>
  </si>
  <si>
    <t>TOTAL URG (8)</t>
  </si>
  <si>
    <t>PRESUPUESTO EJERCIDO
(Pesos con dos decimales)</t>
  </si>
  <si>
    <t>Nombre del Indicador
(5)</t>
  </si>
  <si>
    <t>Objetivo
(6)</t>
  </si>
  <si>
    <t>Nivel del Objetivo
(7)</t>
  </si>
  <si>
    <t>Tipo de Indicador
(8)</t>
  </si>
  <si>
    <t>Método de Cálculo
(9)</t>
  </si>
  <si>
    <t>Dimensión a Medir
(10)</t>
  </si>
  <si>
    <t>Frecuencia de Medición
(11)</t>
  </si>
  <si>
    <t>Unidad de Medida
(12)</t>
  </si>
  <si>
    <t>Línea Base
(13)</t>
  </si>
  <si>
    <t>Del 1 de enero al 31 de marzo de 2017 (2)</t>
  </si>
  <si>
    <t>DEVENGADO</t>
  </si>
  <si>
    <t>Estado Analítico del Ejercicio del Presupuesto de Egresos Detallado - LDF</t>
  </si>
  <si>
    <t>(PESOS)</t>
  </si>
  <si>
    <t xml:space="preserve">C O N C E P T O  </t>
  </si>
  <si>
    <t>EGRESOS</t>
  </si>
  <si>
    <t>SUBEJERCICIO</t>
  </si>
  <si>
    <t>PAGADO</t>
  </si>
  <si>
    <t>Clasificación de Servicios Personales por Categoría</t>
  </si>
  <si>
    <t>AMPLIACIONES/
REDUCCIONES</t>
  </si>
  <si>
    <t xml:space="preserve"> NOMBRE DEL ENTE PÚBLICO (1)</t>
  </si>
  <si>
    <t>A. Personal Administrativo y de Servicio Público</t>
  </si>
  <si>
    <t>B. Magisterio</t>
  </si>
  <si>
    <t>D. Seguridad Pública</t>
  </si>
  <si>
    <t>F. Sentencias Laborales Definitivas</t>
  </si>
  <si>
    <t>I. GASTO NO ETIQUETADO (A+B+C+D+E+F)</t>
  </si>
  <si>
    <t>II. GASTO ETIQUETADO  (A+B+C+D+E+F)</t>
  </si>
  <si>
    <t>TOTAL DEL GASTO EN SERVICIOS PERSONALES III = (I+II)</t>
  </si>
  <si>
    <t>C. Servicios de Salud C = (c1+c2)</t>
  </si>
  <si>
    <t>c1) Personal Administrativo</t>
  </si>
  <si>
    <t>c2) Personal Médico, Paramédico y Afín</t>
  </si>
  <si>
    <t>E. Gastos Asoc. a la Implemt.  de Nvas. Leyes Fed. o Ref. de las Mismas E = (e1+e2)</t>
  </si>
  <si>
    <t>e1 )Nombre del Programa o Ley 1</t>
  </si>
  <si>
    <t>e2) Nombre del Programa o Ley 2</t>
  </si>
  <si>
    <t>PROGRAMADO
 (1)</t>
  </si>
  <si>
    <t>A)  EXPLICACIÓN A LAS VARIACIONES DEL PRESUPUESTO  DEVENGADO  RESPECTO DEL PROGRAMADOAL PERIODO</t>
  </si>
  <si>
    <t>PROGRAMADO 
 (1)</t>
  </si>
  <si>
    <t>A)  EXPLICACIÓN A LAS VARIACIONES DEL PRESUPUESTO  DEVENGADO  RESPECTO DEL PROGRAMADO AL PERIODO</t>
  </si>
  <si>
    <t>PROGRAMADO
 (4)</t>
  </si>
  <si>
    <t>PROGRAMADO 
 (2)</t>
  </si>
  <si>
    <t>PROGRAMADA</t>
  </si>
  <si>
    <t>PROGRAMADO</t>
  </si>
  <si>
    <t>PROGRAMADO
2</t>
  </si>
  <si>
    <t>APROBADO 
1</t>
  </si>
  <si>
    <t>ICMPP
(%)
2/1=(3)</t>
  </si>
  <si>
    <t>Meta Programada al Periodo 
(14)</t>
  </si>
  <si>
    <t>Meta Alcanzada al Periodo
(15)</t>
  </si>
  <si>
    <t>AUR ASIGNACIONES ADICIONALES AUTORIZADOS A LAS UNIDADES RESPONSABLES DEL GASTO EN EL 
DECRETO DE PRESUPUESTO DE EGRESOS DE LA CIUDAD DE MÉXICO PARA EL EJERCICIO FISCAL 2017</t>
  </si>
  <si>
    <t>* Se refiere al presupuesto autorizado en el Anexo II del Decreto de Presupuesto de Egresos para el ejercicio fiscal 2017.</t>
  </si>
  <si>
    <t>CAPÍTULO</t>
  </si>
  <si>
    <t>IAPP INDICADORES ASOCIADOS A PROGRAMAS PRESUPUESTARIOS Y RAMO GENERAL 33</t>
  </si>
  <si>
    <t>35C001 Secretaría de Desarrollo Rural y Equidad para las Comunidades</t>
  </si>
  <si>
    <t>UNIDAD RESPONSABLE DEL GASTO: 35 C0 01 Secretaría de Desarrollo Rural y Equidad para las Comunidades</t>
  </si>
  <si>
    <t>PERÍODO: Enero - Marzo 2017</t>
  </si>
  <si>
    <t xml:space="preserve">UNIDAD RESPONSABLE DEL GASTO: 35 C0 01 Secretaría de Desarrollo Rural y Equidad para las Comunidades </t>
  </si>
  <si>
    <t>PERIODO: Enero - Marzo 2017</t>
  </si>
  <si>
    <t>1</t>
  </si>
  <si>
    <t>S025</t>
  </si>
  <si>
    <t>Formación y especialización para la igualdad de género</t>
  </si>
  <si>
    <t>Persona</t>
  </si>
  <si>
    <t>30</t>
  </si>
  <si>
    <t>S027</t>
  </si>
  <si>
    <t>Acciones encaminadas al acceso a la justicia con equidad social y derechos humanos para los pueblos indígenas</t>
  </si>
  <si>
    <t>Acciones encaminadas al acceso a la justicia y derechos humanos a la población Huéspedes y Migrante</t>
  </si>
  <si>
    <t>S026</t>
  </si>
  <si>
    <t>S032</t>
  </si>
  <si>
    <t>Espacios de impulso agroalimentario</t>
  </si>
  <si>
    <t>Atención a la infancia y adolescencia indígena</t>
  </si>
  <si>
    <t>S029</t>
  </si>
  <si>
    <t>S028</t>
  </si>
  <si>
    <t>Fortalecimiento y apoyo a pueblos originarios</t>
  </si>
  <si>
    <t>Fortalecimiento y desarrollo de la medicina tradicional y Herbolaria</t>
  </si>
  <si>
    <t>Acciones encaminadas a una equidad para los pueblos indígenas y comunidades étnicas</t>
  </si>
  <si>
    <t>Acciones para el fomento y desarrollo de las convivencias interculturales y pluriétnicas</t>
  </si>
  <si>
    <t xml:space="preserve">Fomento de la ciudad hospitalaria e intercultural </t>
  </si>
  <si>
    <t>Gestión social a huéspedes, migrantes y sus familiares</t>
  </si>
  <si>
    <t xml:space="preserve">Impulso a la mujer huésped y migrante </t>
  </si>
  <si>
    <t>Información y orientación vía telefónica a la población migrante</t>
  </si>
  <si>
    <t>Proyectos productivos para migrantes y familiares</t>
  </si>
  <si>
    <t>S030</t>
  </si>
  <si>
    <t>Ayudas integrales a la población rural</t>
  </si>
  <si>
    <t>S031</t>
  </si>
  <si>
    <t>Fomento a la agricultura urbana</t>
  </si>
  <si>
    <t>Fomento a la producción orgánica</t>
  </si>
  <si>
    <t>Fomento de mejoramiento de traspatios</t>
  </si>
  <si>
    <t>Mujer indígena y pueblos originarios</t>
  </si>
  <si>
    <t>Impulso a la mujer rural</t>
  </si>
  <si>
    <t>2</t>
  </si>
  <si>
    <t>Gestión integral del riesgo en materia de protección civil</t>
  </si>
  <si>
    <t>3</t>
  </si>
  <si>
    <t>Acciones de apoyo a productores afectados por contingencias climatológicas</t>
  </si>
  <si>
    <t>Acciones de prevención y manejo de riesgos</t>
  </si>
  <si>
    <t>Acciones encaminadas a la organización, capacitación y promotores de fomento agropecuario</t>
  </si>
  <si>
    <t>Acciones enfocadas al soporte agropecuario y acuícola</t>
  </si>
  <si>
    <t>Acciones para fortalecer la infraestructura hidroagrícola</t>
  </si>
  <si>
    <t>Acciones para la preservación de cultivos nativos</t>
  </si>
  <si>
    <t>Acciones para  sustentabilidad de los recursos naturales</t>
  </si>
  <si>
    <t>Fomento a la inversión en equipamiento e infraestructura</t>
  </si>
  <si>
    <t>Fomento al desarrollo de las actividades agropecuarias y agroindustrias</t>
  </si>
  <si>
    <t>Operación del Sistema de Información y Estadística y Geográfica de Sector Rural</t>
  </si>
  <si>
    <t>Promoción y fomento de la comercialización y proyectos especiales</t>
  </si>
  <si>
    <t>Promoción y participación en ferias y expos de producción agropecuaria y artesanal</t>
  </si>
  <si>
    <t>S033</t>
  </si>
  <si>
    <t>Turismo alternativo</t>
  </si>
  <si>
    <t>Producción de hortalizas</t>
  </si>
  <si>
    <t>Recuperación de suelos osciosos en la zona rural de la Ciudad de México</t>
  </si>
  <si>
    <t>Hectárea</t>
  </si>
  <si>
    <t>Ayuda</t>
  </si>
  <si>
    <t>Evento</t>
  </si>
  <si>
    <t>Apoyo</t>
  </si>
  <si>
    <t>Acción</t>
  </si>
  <si>
    <t>Atención Telefónica</t>
  </si>
  <si>
    <t>Personas</t>
  </si>
  <si>
    <t>98</t>
  </si>
  <si>
    <t>3200</t>
  </si>
  <si>
    <t>112</t>
  </si>
  <si>
    <t>270</t>
  </si>
  <si>
    <t>35</t>
  </si>
  <si>
    <t>226</t>
  </si>
  <si>
    <t>1236</t>
  </si>
  <si>
    <t>3000</t>
  </si>
  <si>
    <t>3400</t>
  </si>
  <si>
    <t>500</t>
  </si>
  <si>
    <t>8500</t>
  </si>
  <si>
    <t>100</t>
  </si>
  <si>
    <t>140</t>
  </si>
  <si>
    <t>69</t>
  </si>
  <si>
    <t>300</t>
  </si>
  <si>
    <t>392</t>
  </si>
  <si>
    <t>40</t>
  </si>
  <si>
    <t>101</t>
  </si>
  <si>
    <t>20</t>
  </si>
  <si>
    <t>4</t>
  </si>
  <si>
    <t>498</t>
  </si>
  <si>
    <t>15</t>
  </si>
  <si>
    <t>38</t>
  </si>
  <si>
    <t>50</t>
  </si>
  <si>
    <t>6</t>
  </si>
  <si>
    <t>5</t>
  </si>
  <si>
    <t>1.- Se atendió a población indígena brindándoles asesorías jurídicas a 36 mujeres y 3 hombres de las etnias popolaco, mazahua, 
náhuatl, tzeltal, mixteco, triqui y chontal, la temática de las asesorías se encontraban enmarcadas en materias civil, penal, laboral y penitenciario.
2.- Se brindó acompañamientos a 10 mujeres y 3 hombres
3.- Se realizó la revisión de 52 expedientes, de los cuales 15 correspondían a mujeres y 37 a hombres. 
4.- Se realizaron actividades de formación, difusión y monitoreo del programa social
5.- Apoyo y seguimiento a las designaciones de intérpretes realizadas a las dependencias solicitantes</t>
  </si>
  <si>
    <t>Objetivo:  Promover y apoyar acciones encaminadas al acceso a la justicia con equidad social y derechos humanos para los pueblos indígenas mediante talleres temáticos, ayudas para la liberación de indígenas en prisión y funcionamiento de la red de intérpretes-traductores en leguas indígenas nacionales en la CDMX.</t>
  </si>
  <si>
    <t>Acciones Realizadas con Gasto Corriente:  no se realizaron acciones de gasto corriente para el periodo registrado</t>
  </si>
  <si>
    <t>Acciones Realizadas con Gasto de Inversión: No se realizaron acciones</t>
  </si>
  <si>
    <t>Objetivo: Promover y apoyar acciones encaminadas a una equidad para los pueblos indígenas y comunidades étnicas mediante ayudas ante situaciones emergentes y apoyos para el desarrollo de actividades económicas y productivas.</t>
  </si>
  <si>
    <t>Atención y recepción de documentos a las personas de pueblos originarios y comunidades indígenas que solicitan el apoyo en situación emergente por lo que en el primer trimestre se han recibido 12 solicitudes de las cuales 9 corresponden a demandas de mujeres y 3 por parte de hombres para los siguientes ámbitos: 2 solicitan aparatos auditivos, 1 por concepto de lentes, 2 para apoyo a gastos funerarios, 2 pago de hospitalización, 1 cirugía medica, 1 compra de clavos quirúrgicos, 1 estudio medico, 1 tratamiento medico y 1 apoyo a medicamento. 
 Se realizaron actividades de monitoreo y seguimiento de proyectos de la convocatoria "apoyo a la economía indígena y originaria".</t>
  </si>
  <si>
    <t>Objetivo: Promover y apoyar acciones para el fomento y desarrollo de las convivencias interculturales y pluriétnicas mediante el fomento a las lenguas y a las culturas de las comunidades, producciones radiofónicas para Radio Raíces y la comunicación comunitaria.</t>
  </si>
  <si>
    <t xml:space="preserve">Difusión de la comunicación comunitaria, Apoyo a la productora FIV radio en el Pueblo de Santa Isabel Tola; apoyo a la productora RADIO ÁGUILA: EL SONIDO DE CUAUTEPEC BARRIO ALTO; apoyo al proyecto MUJERES INVISIBLES, una campaña en contra del acoso callejero a mujeres, niñas y niños indígenas en la Ciudad de México.
Realización de Producciones radiofónicas para Radio Raíces conforme a la parrilla semanal. Producción del programa radiofónico “Al sabor del Son”; Producción del programa radiofónico “Frecuencia 420”; Producción del programa radiofónico “Caracoles”; Producción del programa radiofónico “El Rehilete”; Producción del programa radiofónico “Son de Tierra”; Producción del programa radiofónico “Identitarias”; Producción del programa radiofónico “Letras para no dormir”; Producción del programa radiofónico “Música por América Latina y El Caribe”; Producción del programa radiofónico “Mixtecos y Migrantes”; Producción del programa radiofónico “Panóptico Social Radio”; Producciones realizadas en 2017 con recurso 2016: 1,2,3 POR TODAS; CARACOLES; MIXTECOS Y MIGRANTES; CHIDOS DESCONOCIDOS: CANTO DE UNA VIDA VAN DE SU VIDA; MAÍZ, RAÍZ DE NUESTRA CIUDAD; ROSTROS INDÍGENAS; PANÓPTICO SOCIAL RADIO: EXPLORANDO LAS MIRANDAS A TRAVÉS DE LA INTERCULTURALIDAD; HIJO DE TIGRE PINTITO: HERENCIA DE UNA TRADICIÓN; PASAJE SONORO, EXPLORANDO CAMINOS DE LA CDMX; ROSTROS CON DERECHOS.
1. Se ha brindado atención a 39 personas indígenas, de las cuales 18 son mujeres y 21 hombres, que solicitan información relativa a las ayudas sociales de fomento  a las lenguas indígenas en la Ciudad de México.                                                                                                                                                                                                                                                                                                   2. Se ha dado seguimiento a la comprobación de los apoyos brindados en el 2016 para su finiquito. 
3. Se han recepcionado cinco proyectos para el fomento a las lenguas indígenas como parte de las acciones establecidas en las Reglas de Operación 2017.                                                                                                                                                                                                                                               4. Dentro de las actividades de la "Feria Consume Local" se realizó el foro permanente "Conoce tu constitución" en donde se tuvo una asistencia aproximada de 1000 personas de las que 743 corresponde a mujeres y 257 a hombres.
5. Se han canalizado a 248 personas de diferentes comunidades indígenas, en donde 160 son mujeres y 88 hombres, a la Secretaria del Trabajo y Fomento al Empleo de la Ciudad de México para acceder al seguro de desempleo.
</t>
  </si>
  <si>
    <t>Objetivo: Apoyar a la población infantil y adolescente fortaleciendo su identidad indígena y originaria, e incentivando su permanencia escolar.</t>
  </si>
  <si>
    <t>Objetivo: Contribuir al fortalecimiento de los Pueblos Originarios de la Ciudad de México mediante el desarrollo de su patrimonio cultural, de sus tradiciones, expresiones culturales, artísticas y de su cosmovisión, a través de ayudas económicas, eventos, capacitaciones y talleres.</t>
  </si>
  <si>
    <t xml:space="preserve">Acciones de monitoreo y seguimiento: Durante el mes de febrero se realizaron 15 platicas informativas  y un curso de capacitación al cual acudieron 36 personas. Durante el mes de marzo se realizaron asambleas comunitarias en los pueblos originarios con la participación activa de mujeres. Y se realizaron actividades de formación, difusión y monitoreo del programa social.
</t>
  </si>
  <si>
    <t>Objetivo: Apoyar a curanderas y curanderos que practiquen la Medicina Tradicional Mexicana; a personas productoras de plantas medicinales; contribuyendo a garantizar el derecho a la salud con pertenencia indígena, promoviendo la conservación y práctica de los conocimientos de los pueblos indígenas en materia de salud, a través de ayudas económicas, servicios, eventos, capacitaciones y talleres.</t>
  </si>
  <si>
    <t>1.- Clausura de la capacitación en cultivo y transformación de plantas medicinales en el reclusorio femenil santa Martha Acatitla (proyecto apoyado con recurso 2016), el cual suma a las acciones de política de la penitenciaria enfocadas en ocupar y estructurar el tiempo y vida cotidiana de las personas internas. 
2.- Presentación del libro “herbario remedio con plantas medicinales", en el museo Nacional de Arte a cargo de estudiantes de la Escuela de Diseño del Instituto Nacional de Bellas Artes (proyecto apoyado en el ejercicio fiscal 2016).
3.- Capacitación a productores de plantas medicinales para el cultivo de té tochel y espinosilla (proyecto apoyado para investigación del ejercicio fiscal 2016)
4.- Del 6 al 10 de marzo se llevó a cabo el taller Medicina Tradicional Mexicana, en el cual los asistentes aprendieron los métodos de curación más recurrentes como la curada del susto, empacho, tronada de angina y masajes. Además aprendieron a realizar lociones con rosas y romero.
5.- De enero a marzo se realizaron 6 Jornadas de Medicina Tradicional, donde se ofrecen servicios de masaje, armonizaciones, atención a enfermedades de filiación cultural (susto, empacho, tronada de angina, levantamiento de mollera), y tratamientos con herbolaria en las delegaciones de Cuauhtémoc, Milpa Alta, Gustavo A. Madero, Álvaro Obregón y Azcapotzalco, atendiendo a un total de 617 mujeres y 126 hombres.
6.- Se llevó a cabo la Jornada Infantil de Medicina Tradicional en las instalaciones de la Asociación Casa de la Luna en la delegación Coyoacán. A esta jornada acudieron 30 niñas y niños. En el marco del equinoccio de primavera se realizó una jornada infantil en el cerro del Mazatepetl en la delegación Magdalena Contreras, donde se impartieron los talleres de: usos del Temazcal, Taller de cultivo de plantas medicinales, Taller de barro y  Juego de lotería de plantas medicinales, donde se brindó la atención a 30 niñas y niños.
7.- Del 13 al 24 de marzo se llevó la recepción de proyectos de medicina tradicional y herbolaria para los ámbitos de talleres, habilitación de espacios para la práctica de la Medicina Tradicional, proyectos para el cultivo y transformación de plantas medicinales, publicaciones de medicina tradicional y herbolaria y jornadas de medicina tradicional.
8.- Se realizaron actividades de formación, difusión y monitoreo del programa social.</t>
  </si>
  <si>
    <t>Objetivo: Apoyar a mujeres de pueblos originarios y comunidades indígenas promoviendo el desarrollo de actividades productivas que fomenten su autonomía económica; y propiciar su participación en procesos de fortalecimiento de liderazgos que contribuyan en la disminución de las brechas de desigualdad, exclusión e inquietud social; a través de ayudas económicas, servicios, eventos, capacitaciones y talleres.</t>
  </si>
  <si>
    <t>a) El 08 de febrero de 2017 se llevó a cabo la plática informativa reglas de operación del Componente Mujer Indígena y de Pueblos Originarios con la finalidad de que la población objetivo acceda a los apoyos que se brindan.
b) Atendiendo las características de la población objetivo se desarrollaron cuatro talleres denominado "Mi sueño en construcción” en la que participaron mujeres de las comunidades indígenas purépecha, zapoteca, mazahua, náhuatl, otomí, tzotzil y mazateca, así como de los pueblos originarios de Coyoacán, Iztapalapa, Milpa Alta, Tláhuac, Tlalpan y Xochimilco, cuyo objetivo fue asesorar a la población sobre la elaboración de un proyecto productivo. Cada taller tuvo una duración de 9 horas. 
c) Como parte de la difusión de los derechos económicos de las mujeres se participó en la Feria Socio Cultural del Día Internacional de la lucha por los derechos de las mujeres “Ciudad Segura y Amigable para Mujeres y Niñas”, donde se logro atender a 150 personas.
d) Se brindó orientación y asesoría a mujeres de pueblos y comunidad indígenas en lo referente a la elaboración de proyectos productivos.
e) Se realizaron 31 visitas de supervisión a proyectos productivos beneficiados en 2016. 
f) Se dio seguimiento a la ejecución del taller "Previniendo y enfrentando la violencia contra las mujeres en Nuestras comunidades", beneficiado en 2016, se contó con la participación de 26 personas.
g) Se realizó el acompañamiento y supervisión al taller "Formación de liderazgos de mujeres de pueblos originarios de Xochimilco y Tláhuac", beneficiado en 2016 y del cual se contó con la asistencia de 60 personas.
h) Seguimiento al proceso de enseñanza - aprendizaje del taller "Bordando la tradición en la sastrería", donde a la fecha se están capacitando 12 mujeres de comunidades indígenas.</t>
  </si>
  <si>
    <t>Objetivo: Apoyar a personas que habitan en los pueblos originarios, ejidos y comunidades agrarias de la zona rural de la Ciudad de México, para el fortalecimiento del turismo alternativo y patrimonial de la región, promoviendo el aprovechamiento sustentable del patrimonio natural y cultural de la entidad, a través de ayudas económicas, servicios, eventos, capacitaciones y talleres.</t>
  </si>
  <si>
    <t>*Se brindó asesoría a personas interesadas en realizar proyectos turísticos en los rubros de Mejoramiento de imagen y equipamiento; profesionalización de los prestadores de servicios turísticos  y promoción del turismo alternativo y patrimonial, con el fin de que puedan participar en el proceso correspondiente al ejercicio fiscal 2017 del Programa.
*Se brindó acompañamiento técnico a 10 guías turísticos para que realizarán el trámite de certificación ante la Secretaría de Turismo Federal, a fin de que obtengan su credencial que los avala como guías de turistas especializados en turismo de aventura, con actividad específica en excursionismo de conformidad con la NOM-09-TUR-2002. 
*Como parte del Programa de recorridos turísticos por la zona rural de la Ciudad de México, en el mes de marzo se realizó un recorrido a la Ruta patrimonial de las Flores,  a través del cual se atendió a 60 personas  procedentes de la delegación Coyoacán.
*Los días 30 y 31 de marzo de 2017 se realizó el Encuentro Regional de Turismo de Naturaleza en el Centro Ecoturístico Chinampero Michmani, Xochimilco.
*Se realizaron actividades de formación, difusión y monitoreo del programa social.</t>
  </si>
  <si>
    <t>18</t>
  </si>
  <si>
    <t>7</t>
  </si>
  <si>
    <t>14</t>
  </si>
  <si>
    <t>10</t>
  </si>
  <si>
    <t>PROGRAMA PRESUPUESTARIO O FONDO DEL RAMO GENERAL 33:   PROGRAMA DE FORTALECIMIENTO Y APOYO A PUEBLOS ORIGINARIOS, 2017.</t>
  </si>
  <si>
    <t>FUENTE DE FINANCIAMIENTO: 11170 RECURSOS FISCALES</t>
  </si>
  <si>
    <t>Contribuir a garantizar el derecho de los pueblos originarios a preservar y enriquecer sus lenguas, conocimientos y todos los elementos que constituyen su cultura e identidad</t>
  </si>
  <si>
    <t xml:space="preserve">
Promover y fortalecer la identidad de los Pueblos Originarios de la Ciudad de México mediante procesos de participación social para conservar, preservar, visibilizar y difundir su patrimonio cultural y natural así como la defensa de sus derechos humanos.</t>
  </si>
  <si>
    <t xml:space="preserve">C1. Impulsar la recuperación, conservación, control y desarrollo de la integridad territorial </t>
  </si>
  <si>
    <t xml:space="preserve">C2. Fortalecer la identidad comunitaria a través del apoyo a manifestaciones artísticas y culturales </t>
  </si>
  <si>
    <t>A1. Integración completa de expedientes de solicitantes a los programas sociales a cargo de la DGEPC</t>
  </si>
  <si>
    <t>A2. Asesoría para la presentación de solicitudes de los proyectos.</t>
  </si>
  <si>
    <t xml:space="preserve">A3. Participación en Asambleas Comunitarias </t>
  </si>
  <si>
    <t xml:space="preserve">A4. Seguimiento de los proyectos apoyados </t>
  </si>
  <si>
    <t>Porcentaje de proyectos apoyados</t>
  </si>
  <si>
    <t xml:space="preserve">Porcentaje de asambleas realizadas </t>
  </si>
  <si>
    <t xml:space="preserve">Porcentaje de expedientes integrados y validados </t>
  </si>
  <si>
    <t>Porcentaje de solicitantes asesorados.</t>
  </si>
  <si>
    <t xml:space="preserve">Participación en Asambleas Comunitarias </t>
  </si>
  <si>
    <t xml:space="preserve">Seguimiento de los proyectos apoyados </t>
  </si>
  <si>
    <t xml:space="preserve">Eficacia </t>
  </si>
  <si>
    <t xml:space="preserve">Calidad </t>
  </si>
  <si>
    <t>((Número de pueblos originarios que son apoyados para preservar y enriquecer su cultura e identidad en el año t / Número de pueblos originarios que son programados para ser apoyados en el año t-1))*100.</t>
  </si>
  <si>
    <t>Número de asambleas realizadas (AR) / Número de Asambleas Solicitadas (AS) x 100. 
Fórmula: NAR / NAS x 100</t>
  </si>
  <si>
    <t>1. Número de personas beneficiadas directamente (PBD)/ Número de proyectos apoyados (PA)
Fórmula: PBD/PA</t>
  </si>
  <si>
    <t>Número de expedientes integrados y validados (EIV) / total de solicitudes recibidos (SR) x 100
Fórmula: EIV/ SR x 100</t>
  </si>
  <si>
    <t>(Número de solicitantes asesorados/Total de solicitantes que requirieron asesoría) * 100.</t>
  </si>
  <si>
    <t>Número de participantes en Asambleas Comunitarias en las que participan (ACS) / Total de Asambleas Comunitarias realizadas (TACR) x 100 
Fórmula: ACS / TACR x 100</t>
  </si>
  <si>
    <t>Visitas de seguimiento realizadas al proyecto 1 + visitas de seguimiento realizadas al proyecto 2+…+ visitas de seguimiento programadas al proyecto n (v1+v2+vn) / total de proyectos aprobados (TPA)
Fórmula: (v1+v2+vn) / TPA</t>
  </si>
  <si>
    <t>Anual</t>
  </si>
  <si>
    <t xml:space="preserve">Anual </t>
  </si>
  <si>
    <t>PROGRAMA PRESUPUESTARIO O FONDO DEL RAMO GENERAL 33:   PROGRAMA DE RECUPERACIÓN DE LA MEDICINA TRADICIONAL Y HERBOLARIA, 2017.</t>
  </si>
  <si>
    <t xml:space="preserve">Población utiliza servicios de salud tradicional, con pertinencia cultural y resolutividad en la atención primaria de la salud </t>
  </si>
  <si>
    <t>C1. Espacios habilitados para la atención y práctica de la medicina tradicional.</t>
  </si>
  <si>
    <t xml:space="preserve">C2. Jornadas de Medicina Tradicional realizadas </t>
  </si>
  <si>
    <t xml:space="preserve">C3. Talleres para difundir las prácticas y uso de medicina tradicional y herbolaria apoyados </t>
  </si>
  <si>
    <t xml:space="preserve">C4. Curanderos en la Ciudad de México apoyados para su certificación </t>
  </si>
  <si>
    <t xml:space="preserve">C5. Proyectos apoyados para el cultivo, preservación y aprovechamiento de las plantas medicinales </t>
  </si>
  <si>
    <t>C6. Investigaciones de medicina tradicional y herbolaria apoyadas para difundir la importancia del uso y conocimiento adecuado de la medicina tradicional y la herbolaria.</t>
  </si>
  <si>
    <t>A2. Asesoría en la presentación de solicitudes de los proyectos</t>
  </si>
  <si>
    <t>A3. Entrega de apoyos a beneficiarios</t>
  </si>
  <si>
    <t>A4. Seguimiento de los proyectos apoyados</t>
  </si>
  <si>
    <t xml:space="preserve">Tasa de cambio en el uso de servicios de salud tradicional </t>
  </si>
  <si>
    <t xml:space="preserve">Habilitación de los espacios para la atención y práctica de la medicina tradicional </t>
  </si>
  <si>
    <t xml:space="preserve">Tasa de cambio anual en el número de jornadas de medicina tradicional realizadas </t>
  </si>
  <si>
    <t xml:space="preserve">Personas asistentes satisfechas con los talleres para difundir la práctica y usos de medicina tradicional y herbolaria </t>
  </si>
  <si>
    <t xml:space="preserve">Proporción de curanderos en la Ciudad de México certificado respecto a los que solicitaron apoyo </t>
  </si>
  <si>
    <t xml:space="preserve">Porcentaje de proyectos apoyados </t>
  </si>
  <si>
    <t>Porcentaje de difusión de contenidos</t>
  </si>
  <si>
    <t>Porcentaje de expedientes integrados y validados</t>
  </si>
  <si>
    <t>Porcentaje de solicitantes asesorados</t>
  </si>
  <si>
    <t>Número de proyectos con instrumento que formaliza la entrega de los recursos</t>
  </si>
  <si>
    <t>Promedio de visitas de seguimiento realizadas por proyecto</t>
  </si>
  <si>
    <t>((número de usuarios de servicios de salud tradicional en el año t - número de usuarios de servicios de salud tradicional en el año t-1)/ número de usuarios de servicios de salud tradicional en el año t-1) * 100</t>
  </si>
  <si>
    <t>(número de proyectos de habilitación de espacios realizados / Número de proyectos de habilitación programados ) x 100)</t>
  </si>
  <si>
    <t>((Jornadas de medicina tradicional realizadas en el año t - jornadas de medicina tradicional realizadas en el año t-1) / jornadas de medicina tradicional realizadas en el año t-1) *100</t>
  </si>
  <si>
    <t>(número de personas asistentes/ satisfechas con el taller para difundir las práctica y usos de medicina tradicional y herbolaria/ número de personas asistentes al taller para difundir las práctica y usos de medicina tradicional y herbolarias) x 100</t>
  </si>
  <si>
    <t>((número de curanderos certificados en la Ciudad de México/ Total de curanderos que solicitaron apoyo para ser certificados)* 100</t>
  </si>
  <si>
    <t>(número de proyectos para el cultivo, preservación y aprovechamiento de las plantas medicinales apoyados /número de proyectos para el cultivo, preservación y aprovechamiento de las plantas medicinales recibidos) *100</t>
  </si>
  <si>
    <t>(número de proyectos apoyados /número de proyectos recibidos x 100)</t>
  </si>
  <si>
    <t>(Número de expedientes integrados y validados /total de solicitudes recibidos) * 100</t>
  </si>
  <si>
    <t>(Número de solicitantes asesorados/Total de solicitantes que requirieron asesoría) *100</t>
  </si>
  <si>
    <t>(Número de convenios formalizados/Total de proyectos apoyados) *100</t>
  </si>
  <si>
    <t>(Visitas de seguimiento realizadas al proyecto 1 + vistas de seguimiento realizadas al proyecto 2+…+ visitas de seguimiento programadas al proyecto n)/ total de proyectos aprobados.</t>
  </si>
  <si>
    <t xml:space="preserve">Eficacia 
</t>
  </si>
  <si>
    <t>Eficacia</t>
  </si>
  <si>
    <t>Calidad</t>
  </si>
  <si>
    <t>PROGRAMA PRESUPUESTARIO O FONDO DEL RAMO GENERAL 33:   PROGRAMA DE TURISMO ALTERNATIVO Y PATRIMONIAL, 2017.</t>
  </si>
  <si>
    <t>Tasa de cambio anual en el total de proyectos apoyados.</t>
  </si>
  <si>
    <t>Porcentaje de proyectos aprobados</t>
  </si>
  <si>
    <t>Porcentaje de guías que concluyen aprobatoriamente la certificación.</t>
  </si>
  <si>
    <t>Porcentaje de beneficiarios que tienen un grado de satisfacción alto y muy alto respecto al proceso de operación, instrumentación y seguimiento de las actividades operativas del programa social.</t>
  </si>
  <si>
    <t>Porcentaje de recursos comprobados</t>
  </si>
  <si>
    <t xml:space="preserve">La actividad turística en pueblos originarios, ejidos, comunidades y en la zona rural de la Ciudad de México es promovida y fortalecida.
</t>
  </si>
  <si>
    <r>
      <t xml:space="preserve"> </t>
    </r>
    <r>
      <rPr>
        <sz val="8"/>
        <rFont val="Gotham Rounded Book"/>
      </rPr>
      <t>Contribuir a la sustentabilidad económica, ambiental social y cultural de la actividad turística en los pueblos originarios, ejidos y comunidades de la zona rural de la Ciudad de México a través de ayudas sociales dirigidas a fortalecer proyectos que promuevan el aprovechamiento del patrimonio natural y cultural de ciudad con fines turísticos.</t>
    </r>
  </si>
  <si>
    <t xml:space="preserve">Fomentar  la profesionalización de guías turísticos especializados a través de ayudas para el pago de cursos de certificación
</t>
  </si>
  <si>
    <t>Monitoreo de resultados y satisfacción del programa social</t>
  </si>
  <si>
    <t>Proyectos apoyados comprueban el ejercicio de los recursos</t>
  </si>
  <si>
    <t>((Número de proyectos apoyados en año t/ número de proyectos apoyados en el año t-1)-1)*100</t>
  </si>
  <si>
    <t>Número de proyectos aprobados (NPA) x 100 /Número de proyectos ingresados (NPI) Fórmula: PA x 100 / PI</t>
  </si>
  <si>
    <t xml:space="preserve">Personas Aprobadas (PA)*100/Personas inscritas (PI).
Fórmula: (PA) x 100/PI
</t>
  </si>
  <si>
    <t>Número de beneficiarios que tienen un grado de satisfacción alto y muy alto respecto al proceso de operación, instrumentación y seguimiento de las actividades operativas del programa social (B+) / Total de beneficiarios (TB) x 100
Fórmula: (B+) /TB</t>
  </si>
  <si>
    <t>(Número de expedientes integrados y validados /total de solicitudes
recibidos) *
100</t>
  </si>
  <si>
    <t>Número de proyectos comprobados (PC) x100/Número total de proyectos apoyados (PA)</t>
  </si>
  <si>
    <t>Economía</t>
  </si>
  <si>
    <t>PROGRAMA PRESUPUESTARIO O FONDO DEL RAMO GENERAL 33:   PROGRAMA DE EQUIDAD PARA LOS PUEBLOS INDÍGENAS, ORIGINARIOS  Y COMUNIDADES DE DISTINTO ORIGEN NACIONAL, 2017.</t>
  </si>
  <si>
    <t>Porcentaje de población que considera que existe discriminación hacia la población objetivo</t>
  </si>
  <si>
    <t>Promoción de derechos humanos</t>
  </si>
  <si>
    <t>Grupos de trabajo apoyados para su incorporación a actividades económicas</t>
  </si>
  <si>
    <t>Apoyos entregados para promover la interculturalidad</t>
  </si>
  <si>
    <t>Apoyos que faciliten el acceso a la justicia entregados</t>
  </si>
  <si>
    <t>Apoyos otorgados para situaciones emergentes</t>
  </si>
  <si>
    <t>Apoyos otorgados para  la atención de la niñez y juventud</t>
  </si>
  <si>
    <t>Contribuir a garantizar los derechos de la población objetivo</t>
  </si>
  <si>
    <t>Población objetivo amplía el ejercicio de sus derechos humanos</t>
  </si>
  <si>
    <t>Actividades económicas y generación de empleo de la población indígena y de pueblos originarios realizados</t>
  </si>
  <si>
    <t>Promover, difundir y visibilizar los derechos, cultura, lengua e interculturalidad de los pueblos y comunidades realizados</t>
  </si>
  <si>
    <t>Promover el acceso a la justicia de la población indígena y de pueblos y barrios originarios en la Ciudad de México.</t>
  </si>
  <si>
    <t>Apoyar a la población indígena en situaciones emergentes que vulneran sus derechos y/o los pongan en situaciones de riesgo</t>
  </si>
  <si>
    <t>Promover el desarrollo integral de la niñez y juventud de la población objetivo</t>
  </si>
  <si>
    <t>(Personas que consideran que existe discriminación hacia la población objetivo / Total de encuestados)* 100</t>
  </si>
  <si>
    <t>(Número de apoyos otorgados / Número de apoyos programados para ser entregados) *100</t>
  </si>
  <si>
    <t>(Número de grupos de trabajo apoyados /Número de grupos de trabajo que ingresaron solicitudes de apoyo) * 100</t>
  </si>
  <si>
    <t>(Número de apoyos entregados a proyectos/Total de apoyos programados)* 100</t>
  </si>
  <si>
    <t>(Número de apoyos entregados a proyectos /Total de apoyos programados)*100</t>
  </si>
  <si>
    <t>(Número de apoyos entregados/Total de apoyos programados)*100</t>
  </si>
  <si>
    <t>(Número de apoyos entregados a proyectos /Total de apoyos programados)* 100</t>
  </si>
  <si>
    <t>Sexenal</t>
  </si>
  <si>
    <t xml:space="preserve">Instalación de proyectos </t>
  </si>
  <si>
    <t>Proyectos productivos de mujeres indígenas y de pueblos originarios apoyado</t>
  </si>
  <si>
    <t>Grupos de trabajo de los proyectos productivos de mujeres indígenas y de pueblos originarios reciben
asistencia técnica</t>
  </si>
  <si>
    <t>Proporción de mujeres indígenas y de pueblos originarias que se capacitan para el fortalecimiento de sus actividades productivas</t>
  </si>
  <si>
    <t xml:space="preserve"> Contribuir a incrementar el ingreso de las mujeres indígenas y de pueblos originarios mediante el otorgamiento de apoyos económicos y de la capacitación para la realización de proyectos productivos</t>
  </si>
  <si>
    <t>C1. Mujeres indígenas y de pueblos originarios de la Ciudad de México apoyadas para la realización de proyectos productivos que mejoren su ingreso</t>
  </si>
  <si>
    <t>C2. Asistencia técnica otorgada a los proyectos productivos de mujeres indígenas y de pueblos originarios</t>
  </si>
  <si>
    <t>C3. Mujeres indígenas y de pueblos originarios de la Ciudad de México fortalecen sus capacidades para ser aplicadas en actividades productivas</t>
  </si>
  <si>
    <t>Proyectos instalados/número de proyectos programados *100</t>
  </si>
  <si>
    <t>(Número de proyectos productivos de mujeres indígenas y de pueblos originarios apoyados/número de proyectos de mujeres indígenas y pueblos originarios programados) *100</t>
  </si>
  <si>
    <t>(Número de proyectos productivos de mujeres indígenas y de pueblos originarios que reciben asistencia técnica/número de proyectos de mujeres indígenas y pueblos originarios apoyados)*100</t>
  </si>
  <si>
    <t>(Número de mujeres indígenas y de pueblos originarios que conforman los grupos de trabajo apoyadas y reciben capacitación / Número de mujeres indígenas y de pueblos originarios que conforman los grupos de trabajo apoyadas)*100</t>
  </si>
  <si>
    <t>(Número de expedientes integrados y validados / total de solicitudes recibidos) *100</t>
  </si>
  <si>
    <t>(Número de solicitantes asesorados/Total de solicitantes que requirieron asesoría) * 100</t>
  </si>
  <si>
    <t>Eficiencia</t>
  </si>
  <si>
    <t>PROGRAMA DE EQUIDAD PARA LOS PUEBLOS INDIGENAS, ORIGINARIOS Y COMUNIDADES DE DISTINTO ORIGEN NACIONAL
S025</t>
  </si>
  <si>
    <t>CIUDAD HOSPITALARIA, INTERCULTURAL Y DE ATENCIÓN A MIGRANTES
S026</t>
  </si>
  <si>
    <t>PROGRAMA DE EQUIDAD PARA LA MUJER, RURAL, INDIGENA, HUESPED Y MIGRANTE
S027</t>
  </si>
  <si>
    <t>PROGRAMA DE RECUPERACIÓN DE LA MEDICINA TRADICIONA MEXICANA Y HERBOLARIA EN LA CIUDAD DE MÉXICO
S028</t>
  </si>
  <si>
    <t xml:space="preserve"> PROGRAMA DE FORTALECIMIENTO Y APOYO A PUEBLOS ORIGINARIOS DE LA CIUDAD DE MÉXICO 
S029</t>
  </si>
  <si>
    <t>PROGRAMA DE DESARROLLO AGROPECUARIO Y RURAL
S030</t>
  </si>
  <si>
    <t>PROGRAMA AGRICULTURA SUSTENTABLE A PEQUEÑA ESCALA DE LA CIUDAD DE MÉXICO
S031</t>
  </si>
  <si>
    <t>PROGRAMA DE PROMOCIÓN Y FOMENTO DE LA COMERCIALIZACIÓN
S032</t>
  </si>
  <si>
    <t>PROGRAMA DE TURISMO ALTERNATIVO Y PATRIMONIAL
S033</t>
  </si>
  <si>
    <t>Gustavo A.Madero, Cuauhtémoc, Iztapalapa, Álvaro Obregón, Benito Juárez, Coyoacan, Miguel Hidalgo, Milpa Alta, Tláhuac, Tlalpan y Venustiano Carranza</t>
  </si>
  <si>
    <t>Álvaro Obregón, Azcapotzalco, Benito Juárez, Cuajumalpa de Morelos, Coyoacán, Cuauhtémoc, Gustavo A. Madero, Iztapalapa, Iztacalco, La Magdalena Contreras, Miguel Hidalgo, Milpa Alta, Tláhuac, Tlalpan, Venustiano Carranza y Xochimilco</t>
  </si>
  <si>
    <t xml:space="preserve">Gustavo A. Madero, Azcapotzalco, Álvaro Obregón, Cuajimalpa de Morelos, Iztacalco, Magdalena contreras, Milpa Alta, Tláhuac y Xochimilco </t>
  </si>
  <si>
    <t>Álvaro Obregón, Coyoacan, Cuautémoc, Gustavo A. Madero, Iztacalco, Iztapalapa, Miguel Hidalgo y Tláhuac</t>
  </si>
  <si>
    <t>Benito Juárez, Iztapalapa, Magdalena Contreras y Tláhuac</t>
  </si>
  <si>
    <t>Álvaro Obregón, Cuajimalpa de Morelos, Magdalena Contreras, Milpa Alta, Tláhuac, Tlalpan y Xochimilco</t>
  </si>
  <si>
    <t>Álvaro Obregón, Azcapotzalco, Coyoacán, Cuauhtémoc, Gustavo A.Madero, Iztacalco, Iztapalapa, La magdalena contreras, Miguel Hidalgo, Milpa Alta, Tláhuac, Tlalpan, Venustiano Carranza y Xochimilco</t>
  </si>
  <si>
    <t>Benito Juárez, Cuauhtémoc, Gustavo A. Madero, Magdalena Contreras y Tláhuac</t>
  </si>
  <si>
    <t>Lindavista Norte, Obrera, San Felipe de Jesús, Ejército constitucionalista, Vallejo VCM, Garcimarrero, Arenal puerto aereo, Roma Sur, Buenavista, Ampliación asturias, Unidad Habitacional: La polvorril, Barrio Xochitepec, Villa de cortés, Lomas de la Estrella, Anáhuac II Sección, Cruz del farol, San francisco Tlaltenco, UH CTM culhuacán, Paraje buenavista, Guerrero, Moderna, Ajusco Huayamilpas, San juan de aragón VI sección y la Asunción</t>
  </si>
  <si>
    <t>Diferentes colonias dentro de las 16 Delegaciones en las que habitan los familiares de migrantes, migrantes en retorno y huéspedes</t>
  </si>
  <si>
    <t>La esmeralda, San  Felipe de Jesús, Barrio Sn.Marcos, Agrícola Oriental
Diversas colonias en las delegaciones Álvaro Obregón, Cuajimalpa de Morelos, La Magdalena Contreras, Milpa Alta, Tláhuac, Tlalpan y Xochimilco</t>
  </si>
  <si>
    <t>Tlalpexco, Santa maría la Ribera, Cal. Campamento 2 de Octubre, Pedregal de Santo Domingo, Popotla, Balcones de cehuayo, Obrera, los parajes, Unidad nonoalco Tlatelolco, Col. Ampliación Selene.</t>
  </si>
  <si>
    <t xml:space="preserve">Lomas de Sn. Lorenzo, Col. Del mar, Los ángeles apanoaya, San bernabé, Ampliación Santiago acahualtepec, Narvarte Oriente y Barrio Santa bárbara. </t>
  </si>
  <si>
    <t>Diferentes colonias dentro de las 16 delegaciones de la Ciudad de México, aunque mayoritariamente se concentran en las delegaciones Álvaro Obregón, Cuajimalpa de Morelos, La Magdalena Contreras, Milpa Alta, Tláhuac, Tlalpan y Xochimilco.</t>
  </si>
  <si>
    <t xml:space="preserve">Romero de terrenos, Roma sur, Fracc. Benito Juárez, La campana, Barrio 18, Unidad Ejército de Oriente II, Ampliación Miguel Hidalgo, Unidad Habitacional Lindavista, Vallejo, Vista del Valle, Fray Servando obrera, Unidad Habitacional número 3, Copilco el Alto, Culhuacan CTM sección X, Xotepingo, Cuauhtémoc, las penas, Sn. Bartolo, Cahualtongo, José López Portillo, Roma Norte, el parque, Torres de Potrero, Reynosa Tamaulipas, Paseos de Taxqueña, Chinampac de Juárez, Barrio Sn. Miguel, Cuadrante de sn. francisco, Xicalhyacán, Unidad alianza popular, Pueblo de sn. Andrés ahuayucan, Popotla, Antigua Argentina, sn. Andrés tetepilco, Zapata vela, Ignacio Zaragoza, Rosario II, Santa Bárbara, Moctezuma A segunda sección y Pedregal de santa Úrsula. </t>
  </si>
  <si>
    <t>Nueva Tenochtitlan, tabacalera, Guadalupe barrio, General Pedro María Anaya, Lindavista, Morelos,San Felipe de Jesús y Providencia</t>
  </si>
  <si>
    <t>31 DE ENERO DEL 2017</t>
  </si>
  <si>
    <t>Objetivo:  Otorgar ayudas por contingencias climatológicas o desastres naturales que contribuyan a mitigar el impacto negativo en las unidades de producción de las personas productoras en la zona rural de la Ciudad de México.</t>
  </si>
  <si>
    <t>Acciones Realizadas con Gasto Corriente:  No se realizaron acciones</t>
  </si>
  <si>
    <t>Objetivo: Proporcionar ayudas para que instancias gubernamentales federales especializadas realicen proyectos enfocados en la sanidad e inocuidad agropecuaria en la Ciudad de México.</t>
  </si>
  <si>
    <t>Objetivo: Se brindan ayudas para que profesionistas en materia agrícola, pecuaria y en desarrollo rural brinden servicios de extensionismo a las unidades de producción ubicadas en la zona rural de la Ciudad de México.</t>
  </si>
  <si>
    <t>Acciones Realizadas con Gasto Corriente: No se realizaron acciones</t>
  </si>
  <si>
    <t>Objetivo: Se brindan ayudas para que grupos de personas productoras realicen proyectos enfocados en la mejora del riego agrícola.</t>
  </si>
  <si>
    <t>Objetivo:  Contribuir a conservar e impulsar el desarrollo agrícola, mediante ayudas a los cultivos nativos en actividades como siembra, cosecha, poscosecha, transformación e industrialización.
• Promover acciones de información, difusión, monitores y seguimiento a las actividades operativas del Programa</t>
  </si>
  <si>
    <t>Acciones Realizadas con Gasto Corriente:Se brindaron 9 ayudas para acciones de información, difusión, monitoreo y seguimiento a las actividades operativas del Programa, a personas que participaron en la difusión de las Reglas de Operación y las Convocatorias publicadas en las GOCDMX del 31 de enero y 22 de marzo de 2017, así como en las pláticas informativas realizadas en los Centros Regionales a las que acudieron 2810 personas</t>
  </si>
  <si>
    <t>Objetivo: Se brindan ayudas para contribuir a la conservación, uso y manejo sustentable de suelo, agua y vegetación utilizados en la producción agropecuaria de la Ciudad de México.</t>
  </si>
  <si>
    <t xml:space="preserve">Objetivo:  Se brindan ayudas para la mejora, especialización, consolidación y/o crecimiento de las unidades de producción acuícolas y agropecuarias. </t>
  </si>
  <si>
    <t>Objetivo:  Fomentar e impulsar el desarrollo agropecuario mediante apoyos a proyectos de producción agrícola, pecuaria, piscícola, transformación e industrialización de productos agropecuarios, mediante la aplicación de mejores prácticas o innovaciones tecnológicas y empleo rural. Promover acciones de información, difusión, monitores y seguimiento a las actividades operativas del Programa</t>
  </si>
  <si>
    <t>Acciones Realizadas con Gasto Corriente: Se brindaron 29 ayudas para acciones de información, difusión, monitoreo y seguimiento a las actividades operativas del Programa, a personas que participaron en la difusión de las Reglas de Operación y las Convocatorias publicadas en las GOCDMX del 31 de enero y 22 de marzo de 2017, así como en las pláticas informativas realizadas en los Centros Regionales a las que acudieron 2810 personas</t>
  </si>
  <si>
    <t>Objetivo:Realizar acciones para la creación de información y/o estadística detallada de las personas productoras, las actividades agrícolas, pecuarias y acuícolas y las unidades de producción en la zona rural de la Ciudad de México</t>
  </si>
  <si>
    <t>Objetivo:  Contribuir al empoderamiento económico y personal de las mujeres habitantes de las zonas rurales de la Ciudad de México, a través de ayudas económicas y capacitación.</t>
  </si>
  <si>
    <t>Objetivo:  Brindar ayudas económicas o en especie o servicios para la satisfacción de necesidades diversas no vinculadas directamente con la producción</t>
  </si>
  <si>
    <t>Objetivo: Brindar ayudas para contribuir a la recuperación de suelos sin utilizar en la zona rural de la Ciudad de México, con el objeto preferentemente de incrementar las superficies cultivables</t>
  </si>
  <si>
    <t xml:space="preserve">Objetivo: Brindar ayudas para contribuir a la especialización de la producción de hortalizas </t>
  </si>
  <si>
    <t xml:space="preserve">FONDO, CONVENIO, SUBSIDIO O PARTICIPACIÓN: CONVENIO DE COORDINACIÓN PARA EL DESARROLLO RURAL SUSTENTABLE CON LA SECRETARÍA DE AGRICULTURA, GANADERÍA, DESARROLLO RURAL, PESCA Y ALIMENTACIÓN (SAGARPA) </t>
  </si>
  <si>
    <t>DESARROLLO ECONÓMICO</t>
  </si>
  <si>
    <t>AGROPECUARIA, SILVICULTURA, PESCA Y CAZA</t>
  </si>
  <si>
    <t>AGROPECUARIA</t>
  </si>
  <si>
    <t>FOMENTO A LA INVERSIÓN EN EQUIPAMIENTO E INFRAESTRUCTURA</t>
  </si>
  <si>
    <t>PROGRAMA PRESUPUESTARIO O FONDO DEL RAMO GENERAL 33:   (3)
IMPULSO A LA MUJER RURAL</t>
  </si>
  <si>
    <t>FUENTE DE FINANCIAMIENTO: (4) RECURSOS FISCALES</t>
  </si>
  <si>
    <t>Porcentaje de mujeres que encabezan unidades de producción en las delegaciones rurales Ciudad de México</t>
  </si>
  <si>
    <t>Contribuir a la autonomía económica de las mujeres de las zonas rurales en la Ciudad de México a través de la mejora del acceso a recursos y servicios de capacitación</t>
  </si>
  <si>
    <t>Fin</t>
  </si>
  <si>
    <t>Estratégico</t>
  </si>
  <si>
    <t>(Número de unidades de producción encabezadas por mujeres en las delegaciones rurales de la Ciudad de México/Número de unidades de producción en las delegaciones rurales de la Ciudad de México)*100</t>
  </si>
  <si>
    <t>Diez años</t>
  </si>
  <si>
    <t>Porcentaje/unidades de producción</t>
  </si>
  <si>
    <t>Porcentaje de variación de ayudas a mujeres productoras de la zona rural</t>
  </si>
  <si>
    <t>Las mujeres productoras de las zonas rurales de la Ciudad de México ejercen sus derechos económicos a través de los apoyos y capacitaciones que brinda el programa.</t>
  </si>
  <si>
    <t>Propósito</t>
  </si>
  <si>
    <t>((Número de ayudas mujeres productoras en t/Número de ayudas a mujeres productoras en t-1)-1)*100</t>
  </si>
  <si>
    <t>Porcentaje/ayudas a mujeres</t>
  </si>
  <si>
    <t>Porcentaje de convenios de colaboración firmados
Porcentaje de mujeres capacitadas y sensibilizadas</t>
  </si>
  <si>
    <t>Ayudas económicas a mujeres productoras entregadas
Capacitación y sensibilización con perspectiva de género efectuada</t>
  </si>
  <si>
    <t>Componentes</t>
  </si>
  <si>
    <t>Gestión</t>
  </si>
  <si>
    <t>(Número de convenios de colaboración firmados/Número de convenios de colaboración programados)*100
(Número de mujeres capacitadas y sensibilizadas/Número de mujeres programadas para capacitación)*100</t>
  </si>
  <si>
    <t>Porcentaje/convenios
Porcentaje/mujeres</t>
  </si>
  <si>
    <t>40
300</t>
  </si>
  <si>
    <t>Porcentaje de instrumentos normativos publicados
Porcentaje de proyectos aprobados</t>
  </si>
  <si>
    <t xml:space="preserve">Publicación de Reglas de Operación y Convocatoria
Dictaminación de proyectos
</t>
  </si>
  <si>
    <t>Actividades</t>
  </si>
  <si>
    <t>(Número de instrumentos normativos publicados/Número de instrumentos normativos programados)*100
(Número de proyectos aprobados para financiamiento/Número de proyectos dictaminados)*100</t>
  </si>
  <si>
    <t>Porcentaje</t>
  </si>
  <si>
    <t>1
0</t>
  </si>
  <si>
    <t>Programa Presupuestario o Fondo del Ramo General  33: (2) S030 PROGRAMA DE DESARROLLO AGROPECUARIO Y RURAL
                         ACCIONES DE APOYO A PRODUCTORES AFECTADOS POR CONTINGENCIAS CLIMATOLÓGICAS</t>
  </si>
  <si>
    <t>No. de productores beneficiarios</t>
  </si>
  <si>
    <t>Que el sector rural cuente con apoyos ante afectaciones por desastres naturales relevantes en las actividades agropecuarias, acuícola y pesquera</t>
  </si>
  <si>
    <t>No. de productores beneficiados</t>
  </si>
  <si>
    <t>Porcentaje de apoyos otorgados</t>
  </si>
  <si>
    <t>Brindar los apoyos a los productores agropecuarios que se vieron afectados por desatre naturales, se reicorporen a sus actividades productivas</t>
  </si>
  <si>
    <t xml:space="preserve">No. de apoyos cobrados/No. de apoyos autorizados *100  </t>
  </si>
  <si>
    <t>Porcentaje de superficies afectadas</t>
  </si>
  <si>
    <t>Cobertura por desatres Naturales perturbadores para la protección de los productores agropecuarios y pesqueros</t>
  </si>
  <si>
    <t>(Superficie afectada/superficie total*100)</t>
  </si>
  <si>
    <t>No. de productores registrados</t>
  </si>
  <si>
    <t>Elaboración del padrón de productores afectados</t>
  </si>
  <si>
    <t>No de productores registrados</t>
  </si>
  <si>
    <t>PROGRAMA PRESUPUESTARIO O FONDO DEL RAMO GENERAL 33:   (3)S030 PROGRAMA DE DESARROLLO AGROPECUARIO Y RURAL
                         ACCIONES DE PREVENCIÓN Y MANEJO DE RIESGOS</t>
  </si>
  <si>
    <t>FUENTE DE FINANCIAMIENTO: 1B10 RECURSOS FISCALES-AGRICULTURA, GANADERÍA, DESARROLLO RURAL, PESCA Y ALIMENTACIÓN-DESARROLLO RURAL SUSTENTABLE ASÍ COMO AGROPECUARIO, ACUÍCOLA Y PESQUERO 
5B13 RECURSOS FEDERALES-AGRICULTURA, GANADERÍA, DESARROLLO RURAL, PESCA Y ALIMENTACIÓN-DESARROLLO RURAL SUSTENTABLE ASÍ COMO AGROPECUARIO, ACUÍCOLA Y PESQUERO</t>
  </si>
  <si>
    <t>Porcentaje del territorio estatal conservado libre de las moscas de la fruta</t>
  </si>
  <si>
    <t>Contribuir a promover mayor certidumbre en la actividad agroalimentaria mediante el fortalecimiento de la sanidad e inocuidad a través de la conservación y mejora de los estatus sanitarios para la competitividad del sector agropecuario, acuícola y pesquero</t>
  </si>
  <si>
    <t>(Superficie conservada libre de la moscas de la fruta/ Territorio estatal)*100</t>
  </si>
  <si>
    <t>Tasa de variación en la atención de unidades productivas para la implementación de los sistemas de reducción de riesgos de contaminación y buenas prácticas a través de los organismos auxiliares.</t>
  </si>
  <si>
    <t>Municipios, zonas o regiones agropecuarias, donde se combaten plagas y enfermedades que afectan la agricultura, ganaderia, conservan o mejoran el estatus sanitario. Unidades de producción agropecuaria,  aplican medidas y/o sistemas de recucción de riesgos de contaminación que favorecen la inocuidad de los alimentos.</t>
  </si>
  <si>
    <t>((Número de unidades de producción primaria atendidas en el año tn / Número de unidades de producción primaria atendidas en año tn-1) -1) *100.</t>
  </si>
  <si>
    <t>Tasa de variación porcentual</t>
  </si>
  <si>
    <t>Porcentaje de proyectos ejecutados conforme al Programa de Trabajo.</t>
  </si>
  <si>
    <t xml:space="preserve">
Campañas fitosanitarias, en plagas reglamentadas y enfermedades de importancia económica presentes en el estado realizadas.
</t>
  </si>
  <si>
    <t>(Número de proyectos ejecutados en tiempo y forma / Número de proyectos validados ) * 100</t>
  </si>
  <si>
    <t>Semestral</t>
  </si>
  <si>
    <t>Porcentaje de programas de trabajo validados oportunamente.</t>
  </si>
  <si>
    <t xml:space="preserve">Validación de programas de trabajo de vigilancia epidemiológica fitozoosanitaria, acuícolas y pesquera en plagas y enfermedades exóticas. </t>
  </si>
  <si>
    <t>(Número de programas de trabajo validados oportunamente / Número de programas de trabajo a validar ) *100</t>
  </si>
  <si>
    <t>Trimestral</t>
  </si>
  <si>
    <t xml:space="preserve">PROGRAMA PRESUPUESTARIO O FONDO DEL RAMO GENERAL 33:   (3)S030 PROGRAMA DE DESARROLLO AGROPECUARIO Y RURAL
                         ACCIONES ENFOCADAS AL SOPORTE AGROPECUARIO Y ACUÍCOLA
</t>
  </si>
  <si>
    <t>FUENTE DE FINANCIAMIENTO: 1B10 RECURSOS FISCALES-AGRICULTURA, GANADERÍA, DESARROLLO RURAL, PESCA Y ALIMENTACIÓN-DESARROLLO RURAL SUSTENTABLE ASÍ COMO AGROPECUARIO, ACUÍCOLA Y PESQUERO. 
5B13 RECURSOS FEDERALES-AGRICULTURA, GANADERÍA, DESARROLLO RURAL, PESCA Y ALIMENTACIÓN-DESARROLLO RURAL SUSTENTABLE ASÍ COMO AGROPECUARIO, ACUÍCOLA Y PESQUERO</t>
  </si>
  <si>
    <t>Porcentaje de productores que manifiestan haber obtenido mayor productividad o ingresos al aplicar los servicios profesionales de extensión e innovación rural</t>
  </si>
  <si>
    <t>Servicios profesionales de extensión e innovación rural proporcionados a productores marginados y de  bajos ingresos</t>
  </si>
  <si>
    <t>[(Numero de productores rurales  con servicios profesionales de extensión e innovación rural autorizados)/(Numero de productores rurales  con servicios profesionales de extensión e innovación rural solicitados) *100</t>
  </si>
  <si>
    <t xml:space="preserve">Porcentaje de productores beneficiarios con los servicios profesionales de extensión e innovación rural </t>
  </si>
  <si>
    <t>Productores rurales y pesqueros que se benefician con los servicios profesionales de extensión e innovación rural.</t>
  </si>
  <si>
    <t xml:space="preserve">[(Numero beneficiarios con servicios profesionales de extensión e innovación rural autorizados)/(Numero de beneficiarios con servicios profesionales de extensión e innovación rural solicitados)*100 </t>
  </si>
  <si>
    <t>1. Porcentaje de Comités sistemas producto agrícolas profesionalizados
2. Porcentaje de Comités sistemas producto pecuario apoyados</t>
  </si>
  <si>
    <t xml:space="preserve">1. Incentivos económicos otorgados a los Comités Sistemas Producto para mejorar su profesionalización
2. Incentivos económicos otorgados a los Comités Sistemas Producto Pecuario
</t>
  </si>
  <si>
    <t xml:space="preserve">1. (Numero de solicitudes aprobadas de los Comités Sistemas Producto Estatales/total de proyectos solicitados)*100                               2.(Numero de solicitudes aprobadas de los Comités Sistemas Producto Estatales/total de proyectos solicitados)*100                                                                    </t>
  </si>
  <si>
    <t xml:space="preserve">A1.1. Difusión del programa (página web)
A1.2. Publicación de beneficiarios del Programa
</t>
  </si>
  <si>
    <t xml:space="preserve">A1.1. Disfusión del programa
A1.2. Publicación de beneficiarios del Programa
</t>
  </si>
  <si>
    <t>A.1.1 (Número de acciones de difusión en el año en ejercicio/ Número de acciones de difusión realizadas en el año anterior)*100      A.1.2 (Número de publicaciones realizadas)/ Número de publicaciones programadas)*100</t>
  </si>
  <si>
    <t>Número</t>
  </si>
  <si>
    <t>0
1</t>
  </si>
  <si>
    <t>PROGRAMA PRESUPUESTARIO O FONDO DEL RAMO GENERAL 33:   (3)S030 PROGRAMA DE DESARROLLO AGROPECUARIO Y RURAL
                         ACCIONES PARA FORTALECER LA INFRAESTRUCTURA HIDROAGRÍCOLA</t>
  </si>
  <si>
    <t>Población Rural de las Delegaciones Tláhuac, Milpa Alta y Xochimilco beneficiadas con sistema de riego Agrícola</t>
  </si>
  <si>
    <t>Eficientar el uso de agua agrícola</t>
  </si>
  <si>
    <t>Población Beneficiada al año * 100 / Poblaciòn total en el Proyecto.</t>
  </si>
  <si>
    <t>Porcentaje de avance</t>
  </si>
  <si>
    <t>Establecer Infraestructura Hidroagrícola</t>
  </si>
  <si>
    <t>(Total instalado de lineas en t / total de la red (lineas) instaladas.) *100</t>
  </si>
  <si>
    <t>Porcentaje de problación beneficiada por delegación</t>
  </si>
  <si>
    <t>Proyectos a aprobar para el ejercicio 2016 y continuación de actividades vinculadas</t>
  </si>
  <si>
    <t>(Población beneficiada con las obras en la delegación N/Población total beneficiada)*100</t>
  </si>
  <si>
    <t>Número de proyectos aprobados</t>
  </si>
  <si>
    <t>1.- Los proyectos estan en proceso de Licitación y falllo.
2.- Operación de los Módulos de Rebombeo "Paso del Toro" y "Tequesquite"</t>
  </si>
  <si>
    <t>En proceso de dictaminación de los Proyectos</t>
  </si>
  <si>
    <t>NA</t>
  </si>
  <si>
    <t>PROGRAMA PRESUPUESTARIO O FONDO DEL RAMO GENERAL 33:   S030 PROGRAMA DE DESARROLLO AGROPECUARIO Y RURAL
                         ACCIONES PARA LA PRESERVACIÓN DE CULTIVOS NATIVOS</t>
  </si>
  <si>
    <t>Proporción de productores ayudados, respecto de solicitudes de productores recepcionadas</t>
  </si>
  <si>
    <t>Consolidar la producción, transformación y comercialización de los cultivos nativos en la Ciudad de México mediante el otorgamiento de ayudas a productores</t>
  </si>
  <si>
    <t>(Total de Proyectos aprobados/ Total de proyectos recepcionados)*100</t>
  </si>
  <si>
    <t>Proporción de producción, transformación y comercialización de cultivos nativos de los productores ayudados respecto al indice de produccion de las solicitudes recepcionadas</t>
  </si>
  <si>
    <t>Ayudar a la producción, transformación y comercialización de cultivos nativos en la Ciudad de México</t>
  </si>
  <si>
    <t>Proporción de producción transformacion  y comercialización de productores apoyados*100/ Proporción de producción, transformación y comercialización de proyectos recepcionados</t>
  </si>
  <si>
    <t>Proporción de productores ayudados por el programa para produccion primaria. Proporcion de productores apoyadas por el programa para transformación</t>
  </si>
  <si>
    <t>Ayudas para impulsar la producción primaria (labores culturales, labranza de conservación, producción orgánica) en la Ciudad de México incrementadas.  Apoyos a proyectos de trasformación de cultivos nativos y sus derivados en la Ciudad de México incrementados</t>
  </si>
  <si>
    <t>(Total de Proyectos aprobados para produccion primaria *100 / Total de proyectos recepcionados)
(Total de Proyectos aprobados por el Subcomité para transformacion*100/Total de proyectos recepcionados)</t>
  </si>
  <si>
    <t>60
10</t>
  </si>
  <si>
    <t xml:space="preserve">Tasa de variación de productores atendidos con respecto al año anterior. </t>
  </si>
  <si>
    <t xml:space="preserve">Difusión del Componente. Apertura de ventanilla y recepción de proyectos productivos del componente. Atención a los productores </t>
  </si>
  <si>
    <t xml:space="preserve">((Total de productores atendidos al t/Total de productores atendidos al t-1) -1)*100           </t>
  </si>
  <si>
    <t>Porcentaje de variación</t>
  </si>
  <si>
    <t>PROGRAMA PRESUPUESTARIO O FONDO DEL RAMO GENERAL 33:  030 PROGRAMA DE DESARROLLO AGROPECUARIO Y RURAL
                         ACCIONES PARA SUSTENTABILIDAD DE LOS RECURSOS NATURALES</t>
  </si>
  <si>
    <t>FUENTE DE FINANCIAMIENTO: 1B10 RECURSOS FISCALES-AGRICULTURA, GANADERÍA, DESARROLLO RURAL, PESCA Y ALIMENTACIÓN-DESARROLLO RURAL SUSTENTABLE ASÍ COMO AGROPECUARIO, ACUÍCOLA Y PESQUERO 
  5B13 RECURSOS FEDERALES-AGRICULTURA, GANADERÍA, DESARROLLO RURAL, PESCA Y ALIMENTACIÓN-DESARROLLO RURAL SUSTENTABLE ASÍ COMO AGROPECUARIO, ACUÍCOLA Y PESQUERO</t>
  </si>
  <si>
    <t>- Porcentaje de la superficie agropecuaria apoyada que muestra evidencia de conservación y/o mejoramiento de los recursos naturales</t>
  </si>
  <si>
    <t>Superficie agropecuaria apoyada que registra evidencia de conservación de los recursos naturales</t>
  </si>
  <si>
    <t>- (superficie agropecuaria que muestra evidencia de conservación y/o mejoramiento de los recursos naturales/total de superficie apoyada)*100</t>
  </si>
  <si>
    <t>- Porcentaje de hectáreas dedicadas a la actividad agropecuaria con prácticas y obras aplicadas para el aprovechamiento sustentable</t>
  </si>
  <si>
    <t>Superficie agropecuaria en la cual se ha iniciado su atención con obras y prácticas que propician un mejor aprovechamiento y la conservación del suelo, agua y vegetación.</t>
  </si>
  <si>
    <t>_ (hectáreas con obras y prácticas para el aprovechamiento sustentable del suelo, agua y vegetación/hectáreas que presentan algún grado de erosión)*100</t>
  </si>
  <si>
    <t>- Variación de hectáreas incorporadas al aprovechamiento sustentable del suelo y agua
- Variación en la capacidad de almacenamiento de agua</t>
  </si>
  <si>
    <t xml:space="preserve">
-Superficie agropecuaria en la cual se ha iniciado su atención con obras y prácticas que propician mejor aprovechamiento y conservación del suelo y agua.
-Obras realizadas que permitan la captación de agua y propicien su mejor aprovechamiento y la conservación y uso sustentable del suelo y de la misma agua. </t>
  </si>
  <si>
    <t xml:space="preserve"> ((hectáreas incorporadas al aprovechamiento sustentable del suelo y agua en el año)/(hectáreas incorporadas al aprovechamiento sustentable de suelo y agua)) * 100</t>
  </si>
  <si>
    <t>Actividades:</t>
  </si>
  <si>
    <t>PROGRAMA PRESUPUESTARIO O FONDO DEL RAMO GENERAL 33:   S030 PROGRAMA DE DESARROLLO AGROPECUARIO Y RURAL
                         FOMENTO A LA INVERSIÓN EN EQUIPAMIENTO E INFRAESTRUCTURA</t>
  </si>
  <si>
    <t>FUENTE DE FINANCIAMIENTO:1B10 RECURSOS FISCALES-AGRICULTURA, GANADERÍA, DESARROLLO RURAL, PESCA Y ALIMENTACIÓN-DESARROLLO RURAL SUSTENTABLE ASÍ COMO AGROPECUARIO, ACUÍCOLA Y PESQUERO. 
5B13 RECURSOS FEDERALES-AGRICULTURA, GANADERÍA, DESARROLLO RURAL, PESCA Y ALIMENTACIÓN-DESARROLLO RURAL SUSTENTABLE ASÍ COMO AGROPECUARIO, ACUÍCOLA Y PESQUERO</t>
  </si>
  <si>
    <t>Porcentaje de unidades económicas rurales, pesqueras y acuícolas apoyadas con activos incrementados</t>
  </si>
  <si>
    <t xml:space="preserve">Impulsar en coordinación con los gobiernos locales, la inversión en proyectos productivos o estratégicos; agrícolas, pecuarios, de pesca y acuícolas </t>
  </si>
  <si>
    <t>[(Número de unidades económicas rurales y acuícolas con apoyos pagados)/(Número total de unidades económicas rurales y acuícolas autorizados)]*100</t>
  </si>
  <si>
    <t>Porcentaje de unidades económicas rurales y acuícolas apoyadas con infraestructura productiva</t>
  </si>
  <si>
    <t>Establecer proyectos productivos o estratégicos  de impacto regional, local o estatal, agrícolas, pecuarios de pesca y acuícolas para el desarrollo de las actividades primarias</t>
  </si>
  <si>
    <t>[(Número de unidades económicas rurales y acuícolas con apoyos autorizados)/(Número total de unidades económicas rurales y acuícolas solicitados)]*100</t>
  </si>
  <si>
    <t>Porcentaje de unidades económicas rurales y acuícolas apoyadas con maquinaria y equipo</t>
  </si>
  <si>
    <t>Maquinaria y equipo disponible para proyectos rurales, pesqueros y acuícolas en las unidades económicas</t>
  </si>
  <si>
    <t xml:space="preserve">
(Número de unidades apoyadas con maquinaria y equipo/Número de unidades económicas rurales y acuícolas con apoyos autorizados)*100
</t>
  </si>
  <si>
    <t>Porcentaje de unidades económicas rurales y acuícolas apoyadas con Infraestructura
Porcentaje de unidades económicas rurales y acuícolas apoyadas con material genético</t>
  </si>
  <si>
    <t>Infraestructura disponible para proyectos rurales, pesqueros y acuícolas en las unidades económicas
Material genético mejorado disponible para proyectos rurales, pesqueros y acuícolas en las unidades económicas</t>
  </si>
  <si>
    <t>(Número de unidades apoyadas con Infraestructura/Número de unidades económicas rurales y acuícolas con apoyos autorizados)*100
(Número de unidades apoyadas con material genético/Número de unidades económicas rurales y acuícolas con apoyos autorizados)*100</t>
  </si>
  <si>
    <t>PROGRAMA PRESUPUESTARIO O FONDO DEL RAMO GENERAL 33:  S030 PROGRAMA DE DESARROLLO AGROPECUARIO Y RURAL
                         FOMENTO AL DESARROLLO DE LAS ACTIVIDADES AGROPECUARIAS Y AGROINDUSTRIAS</t>
  </si>
  <si>
    <t>Porcentaje de cumplimiento en entrega de ayudas</t>
  </si>
  <si>
    <t>Fomentar e impulsar el desarrollo agropecuario mediante ayudas a proyectos de cultivo y producción agrícola, pecuaria, piscícola, transformación e industrialización de productos agropecuarios.</t>
  </si>
  <si>
    <t>Número de ayudas entregadas/Número de ayudas programadas *100</t>
  </si>
  <si>
    <t>Porcentaje de ayudas aprobadas</t>
  </si>
  <si>
    <t>La población rural del Distrito Federal, cuenta con acceso a ayudas para proyectos de cultivo y producción agrícola, pecuaria, piscícola, transformación e industrialización de productos agropecuarios.</t>
  </si>
  <si>
    <t>(Número de ayudas entregadas/Número de solicitudes recibidas)*100</t>
  </si>
  <si>
    <t>Porcentaje de proyectos con calificación aprobatoria que recibieron recursos</t>
  </si>
  <si>
    <t xml:space="preserve">Población candidata a recibir ayudas de Fomento al Desarrollo de las Actividades Agropecuarias y Agroindustrias, en sus diferentes conceptos de apoyo: agrícola, pecuaria, piscícola, transformación e industrialización, innovación tecnológica y empleo rural. </t>
  </si>
  <si>
    <t>(Número de proyectos con calificación aprobatoria que obtuvieron recursos/Número de proyectos con calificación aprobatoria)*100</t>
  </si>
  <si>
    <t>Ayudas apoyadas.</t>
  </si>
  <si>
    <t xml:space="preserve">Publicación de Reglas de Operación, difusión, publicación de convocatoria, apertura de ventanilla, recepción de solicitudes, evaluación de solicitudes dictaminación, aprobación, publicación de resultados, pago de las ayudas.  </t>
  </si>
  <si>
    <t>(Número de proyectos con calificación aprobatoria/Número de proyectos recibidos)*100</t>
  </si>
  <si>
    <t>PROGRAMA PRESUPUESTARIO O FONDO DEL RAMO GENERAL 33:  S030 PROGRAMA DE DESARROLLO AGROPECUARIO Y RURAL
                         AYUDAS INTEGRALES A LA POBLACIÓN RURAL</t>
  </si>
  <si>
    <t>Porcentaje de ayudas para el desarrollo de las personas en las zonas rurales entregadas</t>
  </si>
  <si>
    <t>Apoyar a la población rural a través de diversas ayudas que contribuyan a la satisfacción de necesidades para su desarrollo personal, productivo y comercial</t>
  </si>
  <si>
    <t>(Número de ayudas "n" entregadas /Número de ayudas entregadas)*100</t>
  </si>
  <si>
    <t>La población de la zona rural en la Ciudad de México cuenta con ayudas que permitan mejorar su desarrollo personal y productivo</t>
  </si>
  <si>
    <t>(Número de ayudas positivas con recursos/Número de ayudas positivas)*100</t>
  </si>
  <si>
    <t>Porcentaje de ayudas por variante del componente</t>
  </si>
  <si>
    <t>Población candidata a recibir ayudas integrales</t>
  </si>
  <si>
    <t>(Número de ayudas aprobadas con recursos en la variante "n"/Total de ayudas recibidas en el componente)*100</t>
  </si>
  <si>
    <t>Ayudas apoyadas</t>
  </si>
  <si>
    <t>(Número de ayudas entregadas/Número de ayudas solicitadas)*100</t>
  </si>
  <si>
    <t>PROGRAMA PRESUPUESTARIO O FONDO DEL RAMO GENERAL 33:    S030 PROGRAMA DE DESARROLLO AGROPECUARIO Y RURAL
ACCIONES PARA LA PRODUCCIÓN DE HORTALIZAS</t>
  </si>
  <si>
    <t>Consolidar la producción, transformación de hortalizas en la Ciudad de México mediante el otorgamiento de ayudas a productores</t>
  </si>
  <si>
    <t>La población rural del Distrito Federal, cuenta con acceso a ayudas para proyectos de cultivo y producción de hortalizas</t>
  </si>
  <si>
    <t>Población candidata a recibir ayudas de producción de hortalizas</t>
  </si>
  <si>
    <t xml:space="preserve">Publicación de Reglas de Operación, difusión, publicación de lineamientos, apertura de ventanilla, recepción de solicitudes, evaluación de solicitudes dictaminación, aprobación, publicación de resultados, pago de las ayudas.  </t>
  </si>
  <si>
    <t>PROGRAMA PRESUPUESTARIO O FONDO DEL RAMO GENERAL 33:   S030 PROGRAMA DE DESARROLLO AGROPECUARIO Y RURAL
ACCIONES PARA LA RECUPERACIÓN DE SUELOS OCIOSOS EN LA ZONA RURAL DE LA CIUDAD DE MÉXICO</t>
  </si>
  <si>
    <t>Porcentaje  de hectáreas con zonificación agropecuaria establecidas en el Programa General de Ordenamiento Ecológico con producción en el año</t>
  </si>
  <si>
    <t>Contribuir a que la zona rural en la Ciudad de México mantenga su vocación agropecuaria</t>
  </si>
  <si>
    <t>(Superficie sembrada y/o con actividad pecuaria en t/Superficie con zonificación agropecuaria en la CDMX)*100</t>
  </si>
  <si>
    <t>Promedio de hectáreas recuperadas</t>
  </si>
  <si>
    <t>Contribuir a la recuperación de suelos ociosos en la zona rural de la Ciudad de México</t>
  </si>
  <si>
    <t>Número de hectáreas beneficiadas/Número de ayudas entregadas)</t>
  </si>
  <si>
    <t>La población rural del Distrito Federal, cuenta con acceso a ayudas para proyectos de recuperación de suelos ociosos</t>
  </si>
  <si>
    <t>29 DE ENERO DE 2016</t>
  </si>
  <si>
    <t>Objetivo: Contribuir al fomento de la producción de alimentos agroecológicos a pequeña escala en la Ciudad de México a través del otorgamiento de ayudas a proyectos productivos encaminados al autoconsumo y comercialización de productos alimenticios sanos e inocuos durante el ejercicio fiscal 2017.</t>
  </si>
  <si>
    <t xml:space="preserve">Acciones Realizadas con Gasto de Inversión: </t>
  </si>
  <si>
    <t>Acciones Realizadas con Gasto Corriente: En el Primer Trimestre enero-marzo se realizaron 36 ayudas en acciones de formación, difusión, monitoreo y seguimiento de las Actividades Operativas.
*Capacitación de los beneficiarios del programa Agricultura Sustentable a Pequeña Escala que llevan a cabo proyectos. 
*Visitas periódicas a los espacios en los que se desarrollan los proyectos.
*Elaboración de bitácoras de trabajo y mecanismos de atención a los beneficiarios del programa Agricultura Sustentable a Pequeña Escala de la Ciudad de México
*Acciones de difusión del programa Agricultura Sustentable a Pequeña Escala, a través de, ferias, mesas de trabajo y las que requiera el programa social, así como con la población objetivo.
*Apoyo y acompañamiento en las acciones de asesoría a los solicitantes y beneficiarios en los tramites y procedimientos del programa social.
Entre otras acciones se brindó:
*Atención ciudadana al público en general. 
*Elaboración de las Reglas de Operación 2017 del Programa Agricultura Sustentable a Pequeña Escala.
*Preparación de las sesiones informativas para los ciudadanos inscritos previanmente para ser beneficiarios.</t>
  </si>
  <si>
    <t>Acciones Realizadas con Gasto Corriente: En el Primer Trimestre enero-marzo se realizaron 7 ayudas en acciones de formación, difusión, monitoreo y seguimiento de las Actividades Operativas
*Capacitación de los beneficiarios del programa Agricultura Sustentable a Pequeña Escala que llevan a cabo proyectos. 
*Visitas periódicas a los espacios en los que se desarrollan los proyectos.
*Elaboración de bitácoras de trabajo y mecanismos de atención a los beneficiarios del programa Agricultura Sustentable a Pequeña Escala de la Ciudad de México
*Acciones de difusión del programa Agricultura Sustentable a Pequeña Escala, a través de, ferias, mesas de trabajo y las que requiera el programa social, así como con la población objetivo.
*Apoyo y acompañamiento en las acciones de asesoría a los solicitantes y beneficiarios en los tramites y procedimientos del programa social.
Entre otras acciones se brindó:
*Atención ciudadana al público en general. 
*Elaboración de las Reglas de Operación 2017 del Programa Agricultura Sustentable a Pequeña Escala.
*Preparación de las sesiones informativas para los ciudadanos inscritos previanmente para ser beneficiarios.</t>
  </si>
  <si>
    <t>Acciones Realizadas con Gasto Corriente:  En el Primer Trimestre enero-marzo se realizaron 8 ayudas en acciones de formación, difusión, monitoreo y seguimiento de las Actividades Operativas.
*Capacitación de los beneficiarios del programa Agricultura Sustentable a Pequeña Escala que llevan a cabo proyectos. 
*Visitas periódicas a los espacios en los que se desarrollan los proyectos.
*Elaboración de bitácoras de trabajo y mecanismos de atención a los beneficiarios del programa Agricultura Sustentable a Pequeña Escala de la Ciudad de México
*Acciones de difusión del programa Agricultura Sustentable a Pequeña Escala, a través de, ferias, mesas de trabajo y las que requiera el programa social, así como con la población objetivo.
*Apoyo y acompañamiento en las acciones de asesoría a los solicitantes y beneficiarios en los tramites y procedimientos del programa social.
Entre otras acciones se brindó:
*Atención ciudadana al público en general. 
*Elaboración de las Reglas de Operación 2017 del Programa Agricultura Sustentable a Pequeña Escala.
*Preparación de las sesiones informativas para los ciudadanos inscritos previanmente para ser beneficiarios.</t>
  </si>
  <si>
    <t>Porcentaje de demanda de proyectos recibidos.</t>
  </si>
  <si>
    <t>Contribuir a impulsar la producción agropecuaria sustentable a pequeña escala en la Ciudad de México mediante la entrega de ayudas.</t>
  </si>
  <si>
    <t>Proyectos recibidos / proyectos programados*100.</t>
  </si>
  <si>
    <t>Proyectos.</t>
  </si>
  <si>
    <t>S/D</t>
  </si>
  <si>
    <t>Tasa de variación de proyectos totales aprobados.</t>
  </si>
  <si>
    <t>Los habitantes de la Ciudad de México implementan proyectos agropecuarios sustentables.</t>
  </si>
  <si>
    <t>(Proyectos aprobados año t/proyectos aprobados año t-1)-1*100.</t>
  </si>
  <si>
    <t>Proyectos de agricultura urbana.</t>
  </si>
  <si>
    <t>Proyectos productivos agrícolas en zonas urbanas.</t>
  </si>
  <si>
    <t xml:space="preserve">Componente </t>
  </si>
  <si>
    <t>Proyectos productivos agrícolas en zona urbana aprobados/proyectos ingresados*100.</t>
  </si>
  <si>
    <t>Proyectos de producción orgánica en zona rural.</t>
  </si>
  <si>
    <t>Proyectos productivos agrícolas en la zona rural.</t>
  </si>
  <si>
    <t>Proyectos productivos agrícolas en la zona rural aprobados/ proyectos ingresados*100.</t>
  </si>
  <si>
    <t>Proyectos de mejoramiento de traspatios.</t>
  </si>
  <si>
    <t>Proyectos productivos pecuarios en la zona rural.</t>
  </si>
  <si>
    <t>Proyectos productivos pecuarios en la zona rural aprobados/ proyectos ingresados*100.</t>
  </si>
  <si>
    <t>Elaboración y publicación de reglas de operación.</t>
  </si>
  <si>
    <t>Porcentaje de los documentos normativos del programa publicados.</t>
  </si>
  <si>
    <t xml:space="preserve">Actividades </t>
  </si>
  <si>
    <t>Número de documentos normativos publicados / Número de documentos normativos programados * 100.</t>
  </si>
  <si>
    <t>Entrega de ayudas.</t>
  </si>
  <si>
    <t>Porcentaje de cumplimiento de entrega de ayudas.</t>
  </si>
  <si>
    <t>Número de ayudas entregadas / Número de ayudas aprobadas * 100.</t>
  </si>
  <si>
    <t>PROGRAMA PRESUPUESTARIO O FONDO DEL RAMO GENERAL 33:   Programa de Agricultura Sustentable a Pequeña Escala</t>
  </si>
  <si>
    <t>FUENTE DE FINANCIAMIENTO: 11170</t>
  </si>
  <si>
    <t>31 DE ENERO DE 2017</t>
  </si>
  <si>
    <t>Fideicomiso Fondo de Fomento Agropecuario del Distrito Federal (FOFADF)</t>
  </si>
  <si>
    <t>Gobierno del Distrito Federal</t>
  </si>
  <si>
    <t xml:space="preserve">Fiduciario sustitto: CI Banco S.A. Institución de Banca Múltiple </t>
  </si>
  <si>
    <t xml:space="preserve">Administración e inversión del patrimonio fideicomitido para cumplir con los programas de la SAGARPA cuyas "Reglas de Operación", siendo el presente fideicomiso un instrumento para coadyuvar en su operación y la administración. </t>
  </si>
  <si>
    <t>Sin modificaciones</t>
  </si>
  <si>
    <t>Equidad  e inclusión social para el desarrollo humano</t>
  </si>
  <si>
    <t>Gobierno</t>
  </si>
  <si>
    <t>Justicia</t>
  </si>
  <si>
    <t>Derechos humanos</t>
  </si>
  <si>
    <t>Desarrollo Social</t>
  </si>
  <si>
    <t>Protección Social</t>
  </si>
  <si>
    <t>Alimentación y nutrición</t>
  </si>
  <si>
    <t>Espacios de impulso agróalimentario</t>
  </si>
  <si>
    <t>Indígenas</t>
  </si>
  <si>
    <t>Otros grupos Vulnerables</t>
  </si>
  <si>
    <t>Otras de Seguridad Social y Asistencia Social</t>
  </si>
  <si>
    <t>Desarrollo Económico Sustentable</t>
  </si>
  <si>
    <t>Agropecuaria, Silvicultura, Pesca y Caza</t>
  </si>
  <si>
    <t>Agropecuaria</t>
  </si>
  <si>
    <t>Aayuda</t>
  </si>
  <si>
    <t>Otras industrias y otros asuntos económicos</t>
  </si>
  <si>
    <t>Otros asuntos económicos</t>
  </si>
  <si>
    <t>Gobernabilidad, Seguridad y Protección Ciudadana</t>
  </si>
  <si>
    <t>Asuntos de Orden Público y de Seguridad Interior</t>
  </si>
  <si>
    <t>Protección Civil</t>
  </si>
  <si>
    <t xml:space="preserve">Desarrollo Económico </t>
  </si>
  <si>
    <t>Turismo</t>
  </si>
  <si>
    <t xml:space="preserve">Rosa Icela Rodríguez Velázquez </t>
  </si>
  <si>
    <t>C.P: Manuel de Jesús Luján López</t>
  </si>
  <si>
    <t xml:space="preserve">Director de Administración </t>
  </si>
  <si>
    <t xml:space="preserve">Titular: </t>
  </si>
  <si>
    <t>Responsable:</t>
  </si>
  <si>
    <t>B)  No se presenta variación</t>
  </si>
  <si>
    <t xml:space="preserve">ACCIONES REALIZADAS CON RECURSOS DE ORIGEN FEDERAL: </t>
  </si>
  <si>
    <t>FONDO, CONVENIO, SUBSIDIO O PARTICIPACIÓN:  CONVENIO DE COORDINACIÓN PARA EL DESARROLLO RURAL SUSTENTABLE CON LA SECRETARÍA DE AGRICULTURA, GANADERÍA, DESARROLLO RURAL, PESCA Y ALIMENTACIÓN (SAGARPA)</t>
  </si>
  <si>
    <t>Secretaria de Desarrollo Rural y Equidad para las Comunidades</t>
  </si>
  <si>
    <t>A) La variación que se presenta en ésta área funcional se debe a que algunos proyectos presentados no cubrieron con los requisistos establecidos en la convocatoria y por tanto no se ejercio la totalidad del recurso programado</t>
  </si>
  <si>
    <t xml:space="preserve">La información aquí presentada corresponde al primer trimestre del ejercicio fiscal 2017. En virtud de que aún no se ha firmado el Anexo Técnico del CONVENIO DE COORDINACIÓN PARA EL DESARROLLO RURAL SUSTENTABLE CON LA SECRETARÍA DE AGRICULTURA, GANADERÍA, DESARROLLO RURAL, PESCA Y ALIMENTACIÓN (SAGARPA), tampoco se han radicado los recursos necesarios. Lo que implica que el ejercicio de los mismos está programado para el tercer y cuarto trimestre. </t>
  </si>
  <si>
    <t>31</t>
  </si>
  <si>
    <t>0</t>
  </si>
  <si>
    <t>23</t>
  </si>
  <si>
    <t>21</t>
  </si>
  <si>
    <t>12</t>
  </si>
  <si>
    <t>1000</t>
  </si>
  <si>
    <t>1090</t>
  </si>
  <si>
    <t>36</t>
  </si>
  <si>
    <t>8</t>
  </si>
  <si>
    <t>9</t>
  </si>
  <si>
    <t>29</t>
  </si>
  <si>
    <t>Fomento al mejoramiento de Transpatios</t>
  </si>
  <si>
    <t>Ayuda 
Evento</t>
  </si>
  <si>
    <t>Persona
Ayuda</t>
  </si>
  <si>
    <t>PROGRAMA PRESUPUESTARIO O FONDO DEL RAMO GENERAL 33: PROGRAMA CIUDAD HOSPITALARIA, INTERCULTURAL Y DE ATENCIÓN A MIGRANTES</t>
  </si>
  <si>
    <t>Tasa de Variación de personas huéspedes, migrantes y sus familias beneficiadas por el programa social.</t>
  </si>
  <si>
    <t>Contribuir a que las personas Huéspedes, Migrantes y sus Familias que habita y/ o transitan en la Ciudad de México ejerzan sus derechos fundamenta les de salud, alimentación, educación, trabajo, equidad, igualdad e identidad.</t>
  </si>
  <si>
    <t xml:space="preserve">Gestión </t>
  </si>
  <si>
    <t>(Número de personas beneficiarias por el programas sociales en T/Número de
personas beneficiadas por el programa social en T-1)</t>
  </si>
  <si>
    <t>ANUAL</t>
  </si>
  <si>
    <t>Porcentaje de personas huéspedes, migrantes y sus familias beneficiarias por el programa social</t>
  </si>
  <si>
    <t>La población huésped, migrante y sus familias que transitan y/o habitan en la Ciudad de México acceden a los programas del Gobierno de la
ciudad.</t>
  </si>
  <si>
    <t>Próposito</t>
  </si>
  <si>
    <t>(Número de personas beneficiadas por el programa social/Número de personas que solicitaron apoyo por el programa social)*100</t>
  </si>
  <si>
    <t>Variación porcentual de personas beneficiadas por el Operativo Bienvenid@ Migrante para brindar información.</t>
  </si>
  <si>
    <t xml:space="preserve">Acciones encaminadas al acceso a la justiacia y Derechos Humanos a la población huésped y migrante </t>
  </si>
  <si>
    <t>Componente</t>
  </si>
  <si>
    <t>(Número de personas atendidas por el Operativo Bienvenid@ Migrante en T/ Número de personas atendidas por el Operativo Bienvenid@ Migrante en T- 1)</t>
  </si>
  <si>
    <t xml:space="preserve">Porcentaje de huéspedes, migrantes y sus familias que obtuvieron apoyo económico para trámites de regularización migratoria </t>
  </si>
  <si>
    <t>Componente: Fomento a la Ciudad Hospitalaria e intercultural</t>
  </si>
  <si>
    <t>(Número de personas que recibieron apoyo para trámites de regularización migratoria/Número de solicitudes para apoyos en trámites de regularización migratoria)*100</t>
  </si>
  <si>
    <t>Porcentaje de OSFL que obtuvieron apoyo económico para proyectos de investigación, de atención a personas  migrantes</t>
  </si>
  <si>
    <t xml:space="preserve">(Número de OSC beneficiarias por el programa social/Número de proyectos inscritos por OSC al programa social)*100                                                                                                                                                                                                    </t>
  </si>
  <si>
    <t>Porcentaje de personas huéspedes, migrantes y sus familias que acceden al programa social en su componente de Gestión Social</t>
  </si>
  <si>
    <t xml:space="preserve">Componente: Gestión Social a Huéspedes, Migrantes y sus Familias </t>
  </si>
  <si>
    <t>(Número de personas huéspedes, migrantes y sus famamilias beneficiadas /Número  de personas huéspedes, migrantes y sus familias que solicitaron apoyo para Gestión Social)*100</t>
  </si>
  <si>
    <t xml:space="preserve">Variación porcentual de atenciones vía telefónica </t>
  </si>
  <si>
    <t xml:space="preserve">Componente: Información y Orientación vía telefónica a la población migrante </t>
  </si>
  <si>
    <t xml:space="preserve">(Número de atenciones vía telefónica en T/Número de atenciones vía telefónica en T-1) </t>
  </si>
  <si>
    <t>Atenciones Telefonicas</t>
  </si>
  <si>
    <t xml:space="preserve">Porcentaje de proyectos productivos de personas huéspedes, migrantes y sus familias beneficiados </t>
  </si>
  <si>
    <t xml:space="preserve">Componente: Proyectos Productivos para Migrantes y Familiares </t>
  </si>
  <si>
    <t>(Número de proyectos productivos de personas huéspedes y migrantes beneficiados/Número de proyectos productivos  de personas huéspedes y migrantes inscritos)*100</t>
  </si>
  <si>
    <t>Proyectos</t>
  </si>
  <si>
    <t>Porcentaje de Servicios otorgados en la Dirección de Atención a Huéspedes, Migrantes y sus Familias                                                                                                                                                                                                                    Porcentaje de canalizaciones a diferentes instituciones del Gobierno del Distrito Federal y OSC                                                                                                                                                                                                                                    Porcentaje de personas satisfechas</t>
  </si>
  <si>
    <t xml:space="preserve"> 1) Se atiende a los Huéspedes, Migrantes y sus familias en la Dirección de Atención a huéspedes, Migrantes y sus Familias.                                                                                                                                                                      2) Se canaliza a Migrantes, Huéspedes y sus Familias a diferentes instituciones del Gobierno del Distrito Federal, OSC, y otras instituciones que ofrecen servicios diversos.                                                                                                3) Se implementa encuensta de satisfacción a los usuarios.</t>
  </si>
  <si>
    <t xml:space="preserve">(Total de beneficiarios del programa social/Total de servicios otorgados)100                                                                                                                                                                                                                                                                               (Total de canalizaciones concluidas/Total de personas canalizadas a diferentes organizaciones y dependencias)*100                                                                                                                                                                                                     (Total de personas satisfechas con los servicios recibidos/Total de personas atendida)*100 </t>
  </si>
  <si>
    <t>832 canalizaciones</t>
  </si>
  <si>
    <t>263 Canalizaciones</t>
  </si>
  <si>
    <t xml:space="preserve">PROGRAMA PRESUPUESTARIO O FONDO DEL RAMO GENERAL 33: PROGRAMA DE EQUIDAD PARA LA MUJER RURAL, INDÍGENA, HUÉSPED Y MIGRANTE, COMPONENTE IMPULSO A LA MUJER HUÉSPED Y MIGRANTE  </t>
  </si>
  <si>
    <t>Tasa de Variación de Proyectos productivos de mujeres migrantes y sus familias financiados</t>
  </si>
  <si>
    <t>Lograr la disminución de la brecha de desigualdad a través de proyectos productivos impulsados por mujeres huéspedes, migrantes y sus familias en situación de vulnerabilidad</t>
  </si>
  <si>
    <t>Estrategico</t>
  </si>
  <si>
    <t>(Número de Proyectos Productivos para mujeres financiados en T/Número de Proyectos Productivos para mujeres financiados en T-1)</t>
  </si>
  <si>
    <t>Porcentaje de proyectos productivos impulsados por grupos de mujeres huéspedes, migrantes y sus familias beneficiados</t>
  </si>
  <si>
    <t>Las mujeres huéspedes, migrantes sus familias que habitan y/o transitan en la Ciudad de México desarrollan proyectos productivos.</t>
  </si>
  <si>
    <t>(Número de proyectos Productivos beneficiados/Número de Proyectos Productivos ingresados)*100</t>
  </si>
  <si>
    <t>Porcentaje de Proyectos Productivos de mujeres autorizados</t>
  </si>
  <si>
    <t>Apoyo para la implementación de proyectos productivos para mujeres huéspedes, migrantes y sus familias que habitan y/o transitan en la Ciudad de México (Impulso a la Mujer Huésped y Migrante)</t>
  </si>
  <si>
    <t>(Total de proyectos Productivos de mujeres recibidos/Total de Proyectos Productivos de mujeres autorizados)*100</t>
  </si>
  <si>
    <t>Porcentaje de proyectos de organizaciones sin fines de lucro</t>
  </si>
  <si>
    <t>Apoyos para organizaciones sin fines de lucro (Impulso a la Mujer Huésped y Migrante)</t>
  </si>
  <si>
    <t>(Número total de proyectos de OSC financiados/Número total de proyectos de OSC ingresados)*100</t>
  </si>
  <si>
    <t>Porcentaje de Proyectos Productivos aprobados</t>
  </si>
  <si>
    <t>2.Recepcionar y aprobar las solicitudes de los proyectos productivos</t>
  </si>
  <si>
    <t>(Total de proyectos Productivos de mujeres ingresados a la ventanilla no.6/Total de Proyectos Productivos de mujeres aprobados)*100</t>
  </si>
  <si>
    <t>Porcentaje de proyectos productivos operando</t>
  </si>
  <si>
    <t>3. Implementar un mecanismo de seguimiento a los proyectos productivos.</t>
  </si>
  <si>
    <t>(Número de proyectos productivos aprobados/número de proyectos productivos que continúan operando)</t>
  </si>
  <si>
    <t>Porcentaje de personas satisfechas</t>
  </si>
  <si>
    <t>4.Aplicar encuesta de satisfacción a las beneficiarias</t>
  </si>
  <si>
    <t>(Total de personas atendidas/Total de personas satisfechas con el servicio(s) recibido(s))*100</t>
  </si>
  <si>
    <t>Nota: Los resultados de los indicadores en mención se reportaran de manera anual, es decir al finalizar el ejercicio fiscal.</t>
  </si>
  <si>
    <t>FUENTE DE FINANCIAMIENTO: 11172</t>
  </si>
  <si>
    <t>Personas físicas o morales del Distrito Federal, que cumplan con lo sreuisistos previsos en las Reglas de Operación que determine el Comité Técnico.</t>
  </si>
  <si>
    <t>Gasto corriente</t>
  </si>
  <si>
    <t>Ayudas sociales a personas</t>
  </si>
  <si>
    <r>
      <t>FIC  FIDEICOMISOS CONSTITUIDOS</t>
    </r>
    <r>
      <rPr>
        <b/>
        <vertAlign val="superscript"/>
        <sz val="12"/>
        <rFont val="Gotham Rounded Book"/>
      </rPr>
      <t>1/</t>
    </r>
  </si>
  <si>
    <t>1/ La información aquí registrada se reporta con base al último Estado Financiero con fecha al 31 de Octubre de 2016. Toda vez que la actualización de los recursos en el Portal de CI. Banco, casa de Bolsa S.A. de C.V. así lo refleja</t>
  </si>
  <si>
    <t>46</t>
  </si>
  <si>
    <t>Objetivo: Contribuir a que las personas huéspedes, migrantes y sus familias al transitar en la Ciudad de México puedan acceder a los derechos de salud, alimentación, trabajo, equidad, identidad y regularización migratoria a través de los programas sociales y del Gobierno de la Ciudad de México.</t>
  </si>
  <si>
    <t xml:space="preserve">Acciones Realizadas con Gasto Corriente: Apoyo en  acciones de formación, difusión y monitoreo de los programas sociales, acciones encaminadas al acceso a la justicia y derechos humanos de la población huésped, migrante y sus familias a través del Operativo "Bienvenido Migrante a la Ciudad de México" en el cual se difunde información sobre los Programas Sociales de la SEDEREC enfocado a la población huésped, migrante y sus familias con la finalidad de que conozcan sus derechos dentro de la Ciudad de México. Se instalan 16 módulos en puntos de mayor afluencia: Aeropuerto Internacional de la Ciudad de México, terminales de autobuses, Sistema de Transporte Colectivo Metro, explanadas Delegacionales y puntos turísticos.  El Operativo "Bienvenido Migrante a la Ciudad de México", se lleva a cabo en tres periodos: Semana Santa,Verano y Decembrina. </t>
  </si>
  <si>
    <t xml:space="preserve">Acciones Realizadas con Gasto Corriente:  Impulso de la Ciudad Hospitalaria a través del apoyo a las organizaciones sin fines de lucro en materia de atención a albergue temporal, capacitación e investigación; además dentro de este componente la SEDEREC a través de la Dirección de Atención a Huéspedes, Migrantes y sus Familias otorga apoyos económicos a la población huésped, migrante extranjera residente en la Ciudad de México sobre los trámites correspondientes a la regularización migratoria ante el Instituto Nacional de Migración, obtención de residencia temporal o permanente, trámite de pasaporte, visa, renovación y/o reposición de documento migratorio y cambio de condición de estancia en el país. </t>
  </si>
  <si>
    <t>Objetivo: Contribuir al desarrollo de proyectos productivos para las mujeres huéspedes, migrantes y sus familias de la Ciudad de México que coadyuven al bienestar y reinserción económica que disminuyan la brecha de desigualdad.</t>
  </si>
  <si>
    <t>Objetivo: Contribuir a minimizar la brecha de género a partir de acciones afirmativas que permitan una mejora en la calidad de vida de las mujeres indígenas, rurales, huéspedes y migrantes</t>
  </si>
  <si>
    <t xml:space="preserve">Acciones Realizadas con Gasto Corriente: Se entregaron ayudas para actividades de monitoreo, difusión y seguimiento de las actividades operativas del Programa. </t>
  </si>
  <si>
    <t>Acciones Realizadas con Gasto Corriente:  Se entregaron apoyos para actividades de formación, difusión, monitoreo y seguimiento de las actividades operativas del programa</t>
  </si>
  <si>
    <t xml:space="preserve">Acciones Realizadas con Gasto Corriente: </t>
  </si>
  <si>
    <t>Resultado</t>
  </si>
  <si>
    <t xml:space="preserve">1. Promedio de personas beneficiadas directamente con los proyectos aprobados 
</t>
  </si>
  <si>
    <t xml:space="preserve">2. Promedio de personas beneficiadas indirectamente con los proyectos aprobados </t>
  </si>
  <si>
    <t>1. Número de personas beneficiadas indirectamente (PBD)/ Número de proyectos apoyados (PA)
Fórmula: PBD/PA</t>
  </si>
  <si>
    <t>sin dato</t>
  </si>
  <si>
    <t>Actividad</t>
  </si>
  <si>
    <t>Visitas</t>
  </si>
  <si>
    <t xml:space="preserve">Propósito </t>
  </si>
  <si>
    <t xml:space="preserve">Estratégico </t>
  </si>
  <si>
    <t>Tasa</t>
  </si>
  <si>
    <t xml:space="preserve">Componentes </t>
  </si>
  <si>
    <t>na</t>
  </si>
  <si>
    <t>Expediente</t>
  </si>
  <si>
    <r>
      <t>FÍSICO</t>
    </r>
    <r>
      <rPr>
        <b/>
        <vertAlign val="superscript"/>
        <sz val="8"/>
        <rFont val="Gotham Rounded Book"/>
      </rPr>
      <t>1/</t>
    </r>
  </si>
  <si>
    <t>1/ Las metas programadas y alcanzadas de aquéllas actividades institucionales que se repiten e incluyen programa presupuestario, muestran la misma meta física toda vez que no es posible hacer discernir el resultado correspondiente a cada una. De esta manera se contabiliza para ambos casos la meta física por AI</t>
  </si>
  <si>
    <t>Acciones Realizadas con Gasto Corriente:  Los recursos erogados para esta actividad institucional se destinaron al pago, de salarios y asimilables que corresponden al líder cordinador de proyectos que llevará a cabo el seguimiento, operación y monitoreo de la Unidad de Igualdad Sustantiva</t>
  </si>
  <si>
    <t>Acciones Realizadas con Gasto Corriente: no se realizaron aciones para el período de reporte</t>
  </si>
  <si>
    <t>Acciones Realizadas con Gasto Corriente: A pesar de que no se reporta recurso ejercido en ésta actividad institucional, toda vez que el pago para la operación de los insumos requeridos, no se realiza en el período de reporte, sin embargo si se llevan a cabo toda vez que se realiza atención vía telefónica a personas huéspedes, migrantes y sus familias para informar, orientar y/o canalizarlas a las instancias correspondientes para acceder a los programas sociales de la Sederec y del Gobierno de la Ciudad de México. La población atendida son migrantes nacionales y extranjeros que residen en la Ciudad de México o en Estados Unidos.</t>
  </si>
  <si>
    <t>Acciones Realizadas con Gasto Corriente:   no se realizaron aciones para el período de reporte</t>
  </si>
  <si>
    <t>PROGRAMA PRESUPUESTARIO O FONDO DEL RAMO GENERAL 33:PROGRAMA DE CULTURA
ALIMENTARIA, ARTESANAL, VINCULACIÓN COMERCIAL Y FOMENTO DE LA INTERCULTURALIDAD Y
RURALIDAD, 2017</t>
  </si>
  <si>
    <t>Porcentaj e de cobertura de ayudas ingresada s.</t>
  </si>
  <si>
    <t>Contribuir a impulsar una estrategia agroalimentaria vinculando la producción con el consumo a través de cadenas cortas agroalimentarias para ofrecer alimentos sanos e inocuos.</t>
  </si>
  <si>
    <t>FIN</t>
  </si>
  <si>
    <t>(Número de
ayudas
solicitadas/Nú-
mero de
ayudas
entregadas) *
100</t>
  </si>
  <si>
    <t xml:space="preserve">Semestral </t>
  </si>
  <si>
    <t>N/A</t>
  </si>
  <si>
    <t>Porcentaj e de ayudas entregada s.</t>
  </si>
  <si>
    <t>Promover que los
habitantes de las
zonas rurales
cuentan con una
alternativa para
fomentar e
impulsar la
comercialización
y la cultura
agroalimentaria
de la Ciudad de
México.</t>
  </si>
  <si>
    <t>C1. Promover el consumo local a través de Espacios de Impulso Agroalimentarios.</t>
  </si>
  <si>
    <t>C2. Fomentar e impulsar la comercialización y cultura agroalimentaria en la Ciudad de México.</t>
  </si>
  <si>
    <t>C3. Promover y participar en ferias expos de producción agropecuaria y artesanal.</t>
  </si>
  <si>
    <t>(Número de ayudas entregadas /Número de ayudas programadas) *100</t>
  </si>
  <si>
    <t>(Número de personas asistentes /Número de Espacios de Impulso Agroalimentar io instalados) * 100</t>
  </si>
  <si>
    <t>(Número de proyectos aprobados/Nú mero de solicitudes recibidas) *100</t>
  </si>
  <si>
    <t>(Número de productores que participaron en ferias y expos en año T/Número de productores que participaron en ferias y expos en año T- 1)*100</t>
  </si>
  <si>
    <t>Eficiencia.</t>
  </si>
  <si>
    <t>Tasa de
variació
n.</t>
  </si>
  <si>
    <t>Personas asistente s.</t>
  </si>
  <si>
    <t xml:space="preserve">Personas </t>
  </si>
  <si>
    <t>Número de personas asistentes a los Espacios de Impulso Agroalimentario.</t>
  </si>
  <si>
    <t>Porcentaje de cobertura de proyectos aprobados.</t>
  </si>
  <si>
    <t>Porcentaj e de productor es que participa n en ferias y expos.</t>
  </si>
  <si>
    <t>A) Ésta actividad funcional a pesar de que registra un meta alcanzada no registra ejercicio de presupuesto toda vez que aquí se contemplan aquéllos beneficiarios que son atendidos vía telefónica</t>
  </si>
  <si>
    <t xml:space="preserve">A)La variación que existe entre la  meta física programada y la  meta física alcanzada, obedece al incremento de la demanda de las ayudas sociales, derivado a que la población muestra un mayor interés en la implementación y aprovechamiento de Huertos Urbanos.   </t>
  </si>
  <si>
    <t>Programa de Equidad para los Pueblos Indígenas, Originarios y comunidades de distinto origen nacional</t>
  </si>
  <si>
    <t>Programa de Ciudad Hospitalaria, Intercultural y de Atención a Migrantes</t>
  </si>
  <si>
    <t>Programa de Recuperación de la Medicina Tradicional  y Herbolaria</t>
  </si>
  <si>
    <t xml:space="preserve">Programa de Fortalecimiento y Apoyo a Pueblos Originarios </t>
  </si>
  <si>
    <t>Programa de Equidad para la Mujer Rural, Indígena, Huésped y Migrante</t>
  </si>
  <si>
    <t xml:space="preserve">Programa de Desarrollo Agropecuario y Rural </t>
  </si>
  <si>
    <t xml:space="preserve">Programa de Agricultura Sustentable a Pequeña Escala </t>
  </si>
  <si>
    <t>Programa de Cultura Alimentaria, Artesanal, Vinculación comercial y Fomento de la Interculturalidad y de la Ruralidad</t>
  </si>
  <si>
    <t xml:space="preserve">Programa de Turismo Alternativo y Patrimonial </t>
  </si>
  <si>
    <t xml:space="preserve">A) Esta variación responde a recursos que no se requirieron para cumplir con las metas en el pago de: Sueldos de base al personal permanente; sueldos al personal a lista de Raya Base; retribuciones por servicios de carácter social; prima de vacaciones; compensasiones adicionales y provisionales por servicios especiales; aportaciones a instituciones de seguridad social; aportaciones a fondos de vivienda; vales; asignaciones para requerimiento de cargos de servidores públicos de nivel técnico operativo, de confianza y personal de la rama médica; asignaciones para requerimiento de cargos de servidores públicos superiores y de mandos medias asó como de líderes coordinadores y enlaces; estímulos por productividad, eficiencia y calidad en el desempeño  y premio de puntualidad. Lo anterior, toda vez que a lo largo del primer trimestre se dieron algunas bajas    </t>
  </si>
  <si>
    <t xml:space="preserve">A) La presente variación corresponde a un uso óptimo de los recursos asignados  en el presente capítulo de gasto, lo que muestra un uso eficiente de los recursos, a través de ahorros obtenidos en combustibles, lubricantes y aditivos derivados de la adeducada implementación de las medidas de austeridad durante el primer trimestre de 2017. Cabe destacar que la dependencia no dejó de cumplir con sus actividades por esta causa y que los recursos no ejercidos fueron reorientados a otros capítulos de gasto. </t>
  </si>
  <si>
    <t>A)  La presente variación corresponde a un uso óptimo de los recursos asignados  en el presente capítulo de gasto, lo que muestra un uso eficiente de los recursos, a través de ahorros en agua potable y servicio de energía eléctrica, que derivan de la implementación de las medidas de austeridad por ésta Secretaría de Desarrollo Rural y Equidad para las Comunidades durante el primer trimeste de 2017. Lo anterior sin que haya significado un compromiso de las metas y actividades proyectadas por la dependencia.</t>
  </si>
  <si>
    <t>A) No se presenta variación.</t>
  </si>
</sst>
</file>

<file path=xl/styles.xml><?xml version="1.0" encoding="utf-8"?>
<styleSheet xmlns="http://schemas.openxmlformats.org/spreadsheetml/2006/main">
  <numFmts count="12">
    <numFmt numFmtId="44" formatCode="_-&quot;$&quot;* #,##0.00_-;\-&quot;$&quot;* #,##0.00_-;_-&quot;$&quot;* &quot;-&quot;??_-;_-@_-"/>
    <numFmt numFmtId="43" formatCode="_-* #,##0.00_-;\-* #,##0.00_-;_-* &quot;-&quot;??_-;_-@_-"/>
    <numFmt numFmtId="164" formatCode="_-* #,##0.0_-;\-* #,##0.0_-;_-* &quot;-&quot;??_-;_-@_-"/>
    <numFmt numFmtId="165" formatCode="_-* #,##0_-;\-* #,##0_-;_-* &quot;-&quot;??_-;_-@_-"/>
    <numFmt numFmtId="166" formatCode="#,##0[$€];[Red]\-#,##0[$€]"/>
    <numFmt numFmtId="167" formatCode="_-* #,##0.00\ _P_t_s_-;\-* #,##0.00\ _P_t_s_-;_-* &quot;-&quot;??\ _P_t_s_-;_-@_-"/>
    <numFmt numFmtId="168" formatCode="#,##0.0_ ;[Red]\-#,##0.0\ "/>
    <numFmt numFmtId="169" formatCode="#,##0.0_);[Black]\(#,##0.0\)"/>
    <numFmt numFmtId="170" formatCode="_-* #,##0.000_-;\-* #,##0.000_-;_-* &quot;-&quot;??_-;_-@_-"/>
    <numFmt numFmtId="171" formatCode="#,##0_ ;[Red]\-#,##0\ "/>
    <numFmt numFmtId="172" formatCode="00"/>
    <numFmt numFmtId="173" formatCode="0.0"/>
  </numFmts>
  <fonts count="62">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0"/>
      <name val="Arial"/>
      <family val="2"/>
    </font>
    <font>
      <sz val="11"/>
      <color indexed="8"/>
      <name val="Calibri"/>
      <family val="2"/>
    </font>
    <font>
      <sz val="10"/>
      <name val="Gotham Rounded Book"/>
      <family val="3"/>
    </font>
    <font>
      <b/>
      <sz val="12"/>
      <name val="Gotham Rounded Book"/>
      <family val="3"/>
    </font>
    <font>
      <b/>
      <sz val="10"/>
      <name val="Gotham Rounded Book"/>
      <family val="3"/>
    </font>
    <font>
      <b/>
      <sz val="9"/>
      <name val="Gotham Rounded Book"/>
      <family val="3"/>
    </font>
    <font>
      <sz val="9"/>
      <name val="Gotham Rounded Book"/>
      <family val="3"/>
    </font>
    <font>
      <b/>
      <sz val="8"/>
      <name val="Gotham Rounded Book"/>
      <family val="3"/>
    </font>
    <font>
      <b/>
      <sz val="7"/>
      <name val="Gotham Rounded Book"/>
      <family val="3"/>
    </font>
    <font>
      <sz val="8"/>
      <name val="Gotham Rounded Book"/>
      <family val="3"/>
    </font>
    <font>
      <b/>
      <vertAlign val="superscript"/>
      <sz val="8"/>
      <name val="Gotham Rounded Book"/>
      <family val="3"/>
    </font>
    <font>
      <b/>
      <vertAlign val="superscript"/>
      <sz val="9"/>
      <name val="Gotham Rounded Book"/>
      <family val="3"/>
    </font>
    <font>
      <sz val="11"/>
      <name val="Gotham Rounded Book"/>
      <family val="3"/>
    </font>
    <font>
      <sz val="7"/>
      <name val="Gotham Rounded Book"/>
      <family val="3"/>
    </font>
    <font>
      <b/>
      <sz val="22"/>
      <name val="Gotham Rounded Book"/>
      <family val="3"/>
    </font>
    <font>
      <sz val="12"/>
      <name val="Gotham Rounded Book"/>
      <family val="3"/>
    </font>
    <font>
      <b/>
      <sz val="11"/>
      <name val="Gotham Rounded Book"/>
      <family val="3"/>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sz val="12"/>
      <name val="Lucida Sans"/>
      <family val="2"/>
    </font>
    <font>
      <sz val="12"/>
      <name val="Arial"/>
      <family val="2"/>
    </font>
    <font>
      <sz val="10"/>
      <color rgb="FF000000"/>
      <name val="Times New Roman"/>
      <family val="1"/>
    </font>
    <font>
      <b/>
      <sz val="8"/>
      <color theme="1"/>
      <name val="Gotham Rounded Book"/>
      <family val="3"/>
    </font>
    <font>
      <sz val="5"/>
      <name val="Gotham Rounded Book"/>
      <family val="3"/>
    </font>
    <font>
      <sz val="8"/>
      <color theme="1"/>
      <name val="Gotham Rounded Book"/>
      <family val="3"/>
    </font>
    <font>
      <b/>
      <sz val="8"/>
      <name val="Arial"/>
      <family val="2"/>
    </font>
    <font>
      <sz val="8"/>
      <name val="Arial"/>
      <family val="2"/>
    </font>
    <font>
      <sz val="8"/>
      <name val="Calibri"/>
      <family val="2"/>
      <scheme val="minor"/>
    </font>
    <font>
      <sz val="9"/>
      <name val="Gotham Rounded Book"/>
    </font>
    <font>
      <sz val="8"/>
      <name val="Gotham Rounded Book"/>
    </font>
    <font>
      <b/>
      <sz val="8"/>
      <name val="Gotham Rounded Book"/>
    </font>
    <font>
      <b/>
      <sz val="9"/>
      <name val="Gotham round"/>
    </font>
    <font>
      <b/>
      <sz val="9"/>
      <name val="Calibri"/>
      <family val="2"/>
      <scheme val="minor"/>
    </font>
    <font>
      <b/>
      <sz val="9"/>
      <name val="Gotham Rounded Book"/>
    </font>
    <font>
      <b/>
      <sz val="8"/>
      <name val="Calibri"/>
      <family val="2"/>
      <scheme val="minor"/>
    </font>
    <font>
      <sz val="9"/>
      <name val="Calibri"/>
      <family val="2"/>
      <scheme val="minor"/>
    </font>
    <font>
      <b/>
      <sz val="10"/>
      <name val="Gotham Rounded Book"/>
    </font>
    <font>
      <sz val="10"/>
      <name val="Arial"/>
      <family val="2"/>
    </font>
    <font>
      <b/>
      <vertAlign val="superscript"/>
      <sz val="12"/>
      <name val="Gotham Rounded Book"/>
    </font>
    <font>
      <b/>
      <vertAlign val="superscript"/>
      <sz val="8"/>
      <name val="Gotham Rounded Book"/>
    </font>
  </fonts>
  <fills count="36">
    <fill>
      <patternFill patternType="none"/>
    </fill>
    <fill>
      <patternFill patternType="gray125"/>
    </fill>
    <fill>
      <patternFill patternType="solid">
        <fgColor rgb="FFD2D3D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
      <patternFill patternType="solid">
        <fgColor theme="0"/>
        <bgColor indexed="64"/>
      </patternFill>
    </fill>
  </fills>
  <borders count="33">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s>
  <cellStyleXfs count="116">
    <xf numFmtId="0" fontId="0" fillId="0" borderId="0"/>
    <xf numFmtId="43" fontId="3" fillId="0" borderId="0" applyFont="0" applyFill="0" applyBorder="0" applyAlignment="0" applyProtection="0"/>
    <xf numFmtId="43" fontId="4" fillId="0" borderId="0" applyFont="0" applyFill="0" applyBorder="0" applyAlignment="0" applyProtection="0"/>
    <xf numFmtId="43" fontId="7" fillId="0" borderId="0" applyFont="0" applyFill="0" applyBorder="0" applyAlignment="0" applyProtection="0"/>
    <xf numFmtId="43" fontId="6" fillId="0" borderId="0" applyFont="0" applyFill="0" applyBorder="0" applyAlignment="0" applyProtection="0"/>
    <xf numFmtId="43" fontId="23" fillId="0" borderId="0" applyFont="0" applyFill="0" applyBorder="0" applyAlignment="0" applyProtection="0"/>
    <xf numFmtId="0" fontId="5" fillId="0" borderId="0"/>
    <xf numFmtId="0" fontId="4" fillId="0" borderId="0"/>
    <xf numFmtId="0" fontId="4" fillId="0" borderId="0"/>
    <xf numFmtId="0" fontId="23" fillId="0" borderId="0"/>
    <xf numFmtId="0" fontId="4" fillId="0" borderId="0"/>
    <xf numFmtId="0" fontId="23" fillId="0" borderId="0"/>
    <xf numFmtId="0" fontId="3" fillId="0" borderId="0"/>
    <xf numFmtId="0" fontId="3" fillId="0" borderId="0"/>
    <xf numFmtId="9" fontId="7" fillId="0" borderId="0" applyFont="0" applyFill="0" applyBorder="0" applyAlignment="0" applyProtection="0"/>
    <xf numFmtId="9" fontId="7" fillId="0" borderId="0" applyFont="0" applyFill="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20"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39" fillId="13" borderId="0" applyNumberFormat="0" applyBorder="0" applyAlignment="0" applyProtection="0"/>
    <xf numFmtId="0" fontId="39" fillId="17" borderId="0" applyNumberFormat="0" applyBorder="0" applyAlignment="0" applyProtection="0"/>
    <xf numFmtId="0" fontId="39" fillId="21" borderId="0" applyNumberFormat="0" applyBorder="0" applyAlignment="0" applyProtection="0"/>
    <xf numFmtId="0" fontId="39" fillId="25" borderId="0" applyNumberFormat="0" applyBorder="0" applyAlignment="0" applyProtection="0"/>
    <xf numFmtId="0" fontId="39" fillId="29" borderId="0" applyNumberFormat="0" applyBorder="0" applyAlignment="0" applyProtection="0"/>
    <xf numFmtId="0" fontId="39" fillId="33" borderId="0" applyNumberFormat="0" applyBorder="0" applyAlignment="0" applyProtection="0"/>
    <xf numFmtId="0" fontId="28" fillId="3" borderId="0" applyNumberFormat="0" applyBorder="0" applyAlignment="0" applyProtection="0"/>
    <xf numFmtId="0" fontId="33" fillId="7" borderId="19" applyNumberFormat="0" applyAlignment="0" applyProtection="0"/>
    <xf numFmtId="0" fontId="35" fillId="8" borderId="22" applyNumberFormat="0" applyAlignment="0" applyProtection="0"/>
    <xf numFmtId="0" fontId="34" fillId="0" borderId="21" applyNumberFormat="0" applyFill="0" applyAlignment="0" applyProtection="0"/>
    <xf numFmtId="0" fontId="27" fillId="0" borderId="0" applyNumberFormat="0" applyFill="0" applyBorder="0" applyAlignment="0" applyProtection="0"/>
    <xf numFmtId="0" fontId="39" fillId="10" borderId="0" applyNumberFormat="0" applyBorder="0" applyAlignment="0" applyProtection="0"/>
    <xf numFmtId="0" fontId="39" fillId="14" borderId="0" applyNumberFormat="0" applyBorder="0" applyAlignment="0" applyProtection="0"/>
    <xf numFmtId="0" fontId="39" fillId="18" borderId="0" applyNumberFormat="0" applyBorder="0" applyAlignment="0" applyProtection="0"/>
    <xf numFmtId="0" fontId="39" fillId="22" borderId="0" applyNumberFormat="0" applyBorder="0" applyAlignment="0" applyProtection="0"/>
    <xf numFmtId="0" fontId="39" fillId="26" borderId="0" applyNumberFormat="0" applyBorder="0" applyAlignment="0" applyProtection="0"/>
    <xf numFmtId="0" fontId="39" fillId="30" borderId="0" applyNumberFormat="0" applyBorder="0" applyAlignment="0" applyProtection="0"/>
    <xf numFmtId="0" fontId="31" fillId="6" borderId="19" applyNumberFormat="0" applyAlignment="0" applyProtection="0"/>
    <xf numFmtId="166" fontId="40" fillId="0" borderId="0" applyFont="0" applyFill="0" applyBorder="0" applyAlignment="0" applyProtection="0"/>
    <xf numFmtId="0" fontId="7" fillId="0" borderId="0"/>
    <xf numFmtId="0" fontId="29" fillId="4" borderId="0" applyNumberFormat="0" applyBorder="0" applyAlignment="0" applyProtection="0"/>
    <xf numFmtId="0"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167"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8" fontId="4" fillId="0" borderId="0" applyFont="0" applyFill="0" applyBorder="0" applyAlignment="0" applyProtection="0"/>
    <xf numFmtId="44" fontId="41" fillId="0" borderId="0" applyFont="0" applyFill="0" applyBorder="0" applyAlignment="0" applyProtection="0"/>
    <xf numFmtId="0" fontId="30" fillId="5" borderId="0" applyNumberFormat="0" applyBorder="0" applyAlignment="0" applyProtection="0"/>
    <xf numFmtId="0" fontId="4" fillId="0" borderId="0"/>
    <xf numFmtId="0" fontId="4"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7"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42" fillId="0" borderId="0"/>
    <xf numFmtId="0" fontId="2" fillId="0" borderId="0"/>
    <xf numFmtId="0" fontId="2" fillId="0" borderId="0"/>
    <xf numFmtId="0" fontId="4" fillId="0" borderId="0"/>
    <xf numFmtId="0" fontId="4" fillId="0" borderId="0"/>
    <xf numFmtId="0" fontId="4" fillId="0" borderId="0"/>
    <xf numFmtId="0" fontId="4" fillId="0" borderId="0"/>
    <xf numFmtId="0" fontId="2" fillId="0" borderId="0"/>
    <xf numFmtId="0" fontId="41" fillId="0" borderId="0"/>
    <xf numFmtId="0" fontId="4" fillId="0" borderId="0"/>
    <xf numFmtId="0" fontId="43" fillId="0" borderId="0"/>
    <xf numFmtId="0" fontId="2" fillId="9" borderId="23" applyNumberFormat="0" applyFont="0" applyAlignment="0" applyProtection="0"/>
    <xf numFmtId="0" fontId="7" fillId="34" borderId="23" applyNumberFormat="0" applyFont="0" applyAlignment="0" applyProtection="0"/>
    <xf numFmtId="0" fontId="32" fillId="7" borderId="20" applyNumberFormat="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25" fillId="0" borderId="16" applyNumberFormat="0" applyFill="0" applyAlignment="0" applyProtection="0"/>
    <xf numFmtId="0" fontId="26" fillId="0" borderId="17" applyNumberFormat="0" applyFill="0" applyAlignment="0" applyProtection="0"/>
    <xf numFmtId="0" fontId="27" fillId="0" borderId="18" applyNumberFormat="0" applyFill="0" applyAlignment="0" applyProtection="0"/>
    <xf numFmtId="0" fontId="24" fillId="0" borderId="0" applyNumberFormat="0" applyFill="0" applyBorder="0" applyAlignment="0" applyProtection="0"/>
    <xf numFmtId="0" fontId="38" fillId="0" borderId="24" applyNumberFormat="0" applyFill="0" applyAlignment="0" applyProtection="0"/>
    <xf numFmtId="0" fontId="1" fillId="0" borderId="0"/>
    <xf numFmtId="0" fontId="3" fillId="0" borderId="0"/>
    <xf numFmtId="0" fontId="40" fillId="0" borderId="0"/>
    <xf numFmtId="43" fontId="1" fillId="0" borderId="0" applyFont="0" applyFill="0" applyBorder="0" applyAlignment="0" applyProtection="0"/>
    <xf numFmtId="0" fontId="3" fillId="0" borderId="0"/>
    <xf numFmtId="0" fontId="3" fillId="0" borderId="0"/>
    <xf numFmtId="0" fontId="3" fillId="0" borderId="0"/>
    <xf numFmtId="0" fontId="3" fillId="0" borderId="0"/>
    <xf numFmtId="9" fontId="59" fillId="0" borderId="0" applyFont="0" applyFill="0" applyBorder="0" applyAlignment="0" applyProtection="0"/>
    <xf numFmtId="0" fontId="3" fillId="0" borderId="0"/>
  </cellStyleXfs>
  <cellXfs count="645">
    <xf numFmtId="0" fontId="0" fillId="0" borderId="0" xfId="0"/>
    <xf numFmtId="0" fontId="8" fillId="0" borderId="0" xfId="0" applyFont="1"/>
    <xf numFmtId="0" fontId="14" fillId="0" borderId="0" xfId="0" applyFont="1" applyAlignment="1">
      <alignment horizontal="justify"/>
    </xf>
    <xf numFmtId="0" fontId="14" fillId="0" borderId="0" xfId="0" applyFont="1"/>
    <xf numFmtId="0" fontId="13" fillId="0" borderId="1" xfId="0" applyFont="1" applyBorder="1" applyAlignment="1">
      <alignment horizontal="center" vertical="top"/>
    </xf>
    <xf numFmtId="0" fontId="15" fillId="0" borderId="1" xfId="0" applyFont="1" applyBorder="1" applyAlignment="1">
      <alignment vertical="top"/>
    </xf>
    <xf numFmtId="0" fontId="13" fillId="0" borderId="3" xfId="0" applyFont="1" applyBorder="1" applyAlignment="1">
      <alignment horizontal="center" vertical="top"/>
    </xf>
    <xf numFmtId="0" fontId="15" fillId="0" borderId="3" xfId="0" applyFont="1" applyBorder="1" applyAlignment="1">
      <alignment vertical="top"/>
    </xf>
    <xf numFmtId="0" fontId="13" fillId="0" borderId="4" xfId="0" applyFont="1" applyBorder="1" applyAlignment="1">
      <alignment horizontal="center" vertical="center" wrapText="1"/>
    </xf>
    <xf numFmtId="0" fontId="11" fillId="0" borderId="0" xfId="0" applyFont="1" applyAlignment="1">
      <alignment horizontal="left" vertical="top"/>
    </xf>
    <xf numFmtId="0" fontId="11" fillId="0" borderId="0" xfId="0" applyFont="1" applyAlignment="1">
      <alignment vertical="top"/>
    </xf>
    <xf numFmtId="0" fontId="11" fillId="0" borderId="0" xfId="0" applyFont="1" applyAlignment="1">
      <alignment horizontal="center" vertical="top"/>
    </xf>
    <xf numFmtId="0" fontId="12" fillId="0" borderId="0" xfId="0" applyFont="1" applyAlignment="1">
      <alignment horizontal="left" vertical="top" indent="9"/>
    </xf>
    <xf numFmtId="0" fontId="12" fillId="0" borderId="0" xfId="0" applyFont="1" applyAlignment="1">
      <alignment vertical="top"/>
    </xf>
    <xf numFmtId="0" fontId="12" fillId="0" borderId="0" xfId="0" applyFont="1" applyAlignment="1">
      <alignment horizontal="center" vertical="top"/>
    </xf>
    <xf numFmtId="0" fontId="9" fillId="0" borderId="0" xfId="0" applyFont="1" applyFill="1" applyBorder="1" applyAlignment="1">
      <alignment horizontal="center" vertical="center" wrapText="1"/>
    </xf>
    <xf numFmtId="0" fontId="8" fillId="0" borderId="0" xfId="0" applyFont="1" applyFill="1"/>
    <xf numFmtId="0" fontId="10" fillId="0" borderId="0" xfId="0" applyFont="1"/>
    <xf numFmtId="0" fontId="13" fillId="0" borderId="1" xfId="0" quotePrefix="1" applyFont="1" applyBorder="1" applyAlignment="1">
      <alignment horizontal="center"/>
    </xf>
    <xf numFmtId="0" fontId="8" fillId="0" borderId="1" xfId="0" applyFont="1" applyBorder="1"/>
    <xf numFmtId="0" fontId="10" fillId="0" borderId="1" xfId="0" applyFont="1" applyBorder="1" applyAlignment="1">
      <alignment horizontal="center"/>
    </xf>
    <xf numFmtId="0" fontId="8" fillId="0" borderId="3" xfId="0" applyFont="1" applyBorder="1"/>
    <xf numFmtId="0" fontId="11" fillId="0" borderId="0" xfId="0" applyFont="1"/>
    <xf numFmtId="0" fontId="13" fillId="0" borderId="0" xfId="0" applyFont="1"/>
    <xf numFmtId="0" fontId="8" fillId="0" borderId="0" xfId="12" applyFont="1" applyAlignment="1">
      <alignment wrapText="1"/>
    </xf>
    <xf numFmtId="0" fontId="8" fillId="0" borderId="0" xfId="12" applyFont="1"/>
    <xf numFmtId="0" fontId="8" fillId="0" borderId="0" xfId="13" applyFont="1" applyAlignment="1">
      <alignment wrapText="1"/>
    </xf>
    <xf numFmtId="0" fontId="8" fillId="0" borderId="0" xfId="13" applyFont="1"/>
    <xf numFmtId="0" fontId="11" fillId="0" borderId="0" xfId="12" applyFont="1" applyAlignment="1">
      <alignment horizontal="center" vertical="center" wrapText="1"/>
    </xf>
    <xf numFmtId="0" fontId="8" fillId="0" borderId="0" xfId="7" applyFont="1"/>
    <xf numFmtId="0" fontId="15" fillId="0" borderId="0" xfId="7" applyFont="1"/>
    <xf numFmtId="0" fontId="13" fillId="0" borderId="5" xfId="7" applyFont="1" applyBorder="1" applyAlignment="1">
      <alignment vertical="center" wrapText="1"/>
    </xf>
    <xf numFmtId="0" fontId="13" fillId="0" borderId="5" xfId="7" applyFont="1" applyBorder="1" applyAlignment="1">
      <alignment horizontal="justify" vertical="center" wrapText="1"/>
    </xf>
    <xf numFmtId="0" fontId="13" fillId="0" borderId="5" xfId="7" applyFont="1" applyBorder="1" applyAlignment="1">
      <alignment horizontal="center" vertical="center" wrapText="1"/>
    </xf>
    <xf numFmtId="0" fontId="13" fillId="0" borderId="4" xfId="7" applyFont="1" applyBorder="1" applyAlignment="1">
      <alignment horizontal="center" vertical="center" wrapText="1"/>
    </xf>
    <xf numFmtId="43" fontId="13" fillId="0" borderId="5" xfId="5" applyFont="1" applyBorder="1" applyAlignment="1">
      <alignment horizontal="center" vertical="center" wrapText="1"/>
    </xf>
    <xf numFmtId="43" fontId="13" fillId="0" borderId="4" xfId="5" applyFont="1" applyBorder="1" applyAlignment="1">
      <alignment horizontal="center" vertical="center" wrapText="1"/>
    </xf>
    <xf numFmtId="43" fontId="13" fillId="0" borderId="5" xfId="5" applyFont="1" applyBorder="1" applyAlignment="1">
      <alignment horizontal="justify" vertical="center" wrapText="1"/>
    </xf>
    <xf numFmtId="0" fontId="15" fillId="0" borderId="0" xfId="0" applyFont="1"/>
    <xf numFmtId="0" fontId="15" fillId="0" borderId="1" xfId="0" applyFont="1" applyBorder="1"/>
    <xf numFmtId="0" fontId="11" fillId="0" borderId="0" xfId="0" applyFont="1" applyAlignment="1">
      <alignment horizontal="right" vertical="top"/>
    </xf>
    <xf numFmtId="0" fontId="12" fillId="0" borderId="0" xfId="0" applyFont="1" applyAlignment="1">
      <alignment horizontal="right" vertical="top"/>
    </xf>
    <xf numFmtId="0" fontId="8" fillId="0" borderId="0" xfId="8" applyFont="1"/>
    <xf numFmtId="0" fontId="13" fillId="0" borderId="0" xfId="8" applyFont="1"/>
    <xf numFmtId="0" fontId="12" fillId="0" borderId="0" xfId="8" applyFont="1" applyAlignment="1">
      <alignment horizontal="left" vertical="top"/>
    </xf>
    <xf numFmtId="0" fontId="11" fillId="0" borderId="0" xfId="8" applyFont="1" applyAlignment="1">
      <alignment horizontal="left" vertical="top"/>
    </xf>
    <xf numFmtId="0" fontId="11" fillId="0" borderId="0" xfId="8" applyFont="1" applyAlignment="1">
      <alignment horizontal="center" vertical="top"/>
    </xf>
    <xf numFmtId="0" fontId="12" fillId="0" borderId="0" xfId="8" applyFont="1" applyAlignment="1">
      <alignment horizontal="left" vertical="top" indent="9"/>
    </xf>
    <xf numFmtId="0" fontId="12" fillId="0" borderId="0" xfId="8" applyFont="1" applyAlignment="1">
      <alignment horizontal="center" vertical="top"/>
    </xf>
    <xf numFmtId="0" fontId="8" fillId="0" borderId="0" xfId="6" applyFont="1"/>
    <xf numFmtId="0" fontId="13" fillId="0" borderId="6" xfId="6" applyFont="1" applyFill="1" applyBorder="1" applyAlignment="1">
      <alignment vertical="center" wrapText="1"/>
    </xf>
    <xf numFmtId="0" fontId="12" fillId="0" borderId="0" xfId="6" applyFont="1"/>
    <xf numFmtId="0" fontId="18" fillId="0" borderId="0" xfId="6" applyFont="1"/>
    <xf numFmtId="0" fontId="13" fillId="0" borderId="1" xfId="0" applyFont="1" applyBorder="1" applyAlignment="1">
      <alignment horizontal="center" vertical="center"/>
    </xf>
    <xf numFmtId="0" fontId="13" fillId="0" borderId="1" xfId="0" quotePrefix="1" applyFont="1" applyBorder="1" applyAlignment="1">
      <alignment horizontal="center" vertical="center"/>
    </xf>
    <xf numFmtId="0" fontId="13" fillId="0" borderId="7" xfId="0" applyFont="1" applyBorder="1" applyAlignment="1">
      <alignment horizontal="center"/>
    </xf>
    <xf numFmtId="2" fontId="15" fillId="0" borderId="7" xfId="0" applyNumberFormat="1" applyFont="1" applyBorder="1"/>
    <xf numFmtId="0" fontId="15" fillId="0" borderId="7" xfId="0" applyFont="1" applyBorder="1"/>
    <xf numFmtId="0" fontId="13" fillId="0" borderId="2" xfId="0" quotePrefix="1" applyFont="1" applyBorder="1" applyAlignment="1">
      <alignment horizontal="center"/>
    </xf>
    <xf numFmtId="0" fontId="15" fillId="0" borderId="3" xfId="0" applyFont="1" applyBorder="1"/>
    <xf numFmtId="0" fontId="15" fillId="0" borderId="4" xfId="0" applyFont="1" applyBorder="1"/>
    <xf numFmtId="0" fontId="13" fillId="0" borderId="5" xfId="0" applyFont="1" applyBorder="1" applyAlignment="1">
      <alignment horizontal="center" vertical="center" wrapText="1"/>
    </xf>
    <xf numFmtId="0" fontId="15" fillId="0" borderId="0" xfId="0" applyFont="1" applyAlignment="1">
      <alignment vertical="center"/>
    </xf>
    <xf numFmtId="0" fontId="15" fillId="0" borderId="1" xfId="0" applyFont="1" applyBorder="1" applyAlignment="1">
      <alignment vertical="center"/>
    </xf>
    <xf numFmtId="0" fontId="15" fillId="0" borderId="3" xfId="0" applyFont="1" applyBorder="1" applyAlignment="1">
      <alignment vertical="center"/>
    </xf>
    <xf numFmtId="0" fontId="13" fillId="0" borderId="1" xfId="0" applyFont="1" applyBorder="1" applyAlignment="1">
      <alignment horizontal="justify" vertical="center"/>
    </xf>
    <xf numFmtId="0" fontId="15" fillId="0" borderId="1" xfId="0" applyFont="1" applyBorder="1" applyAlignment="1">
      <alignment horizontal="justify" vertical="center"/>
    </xf>
    <xf numFmtId="2" fontId="15" fillId="0" borderId="1" xfId="0" applyNumberFormat="1" applyFont="1" applyBorder="1" applyAlignment="1">
      <alignment horizontal="justify" vertical="center"/>
    </xf>
    <xf numFmtId="0" fontId="15" fillId="0" borderId="10" xfId="0" applyFont="1" applyBorder="1" applyAlignment="1">
      <alignment horizontal="justify" vertical="center" wrapText="1"/>
    </xf>
    <xf numFmtId="0" fontId="13" fillId="0" borderId="2" xfId="0" applyFont="1" applyBorder="1" applyAlignment="1">
      <alignment horizontal="justify" vertical="center"/>
    </xf>
    <xf numFmtId="0" fontId="15" fillId="0" borderId="2" xfId="0" applyFont="1" applyBorder="1" applyAlignment="1">
      <alignment horizontal="justify" vertical="center"/>
    </xf>
    <xf numFmtId="0" fontId="15" fillId="0" borderId="9" xfId="0" applyFont="1" applyBorder="1" applyAlignment="1">
      <alignment horizontal="justify" vertical="center"/>
    </xf>
    <xf numFmtId="0" fontId="13" fillId="0" borderId="3" xfId="0" applyFont="1" applyBorder="1" applyAlignment="1">
      <alignment horizontal="justify" vertical="center"/>
    </xf>
    <xf numFmtId="0" fontId="15" fillId="0" borderId="3" xfId="0" applyFont="1" applyBorder="1" applyAlignment="1">
      <alignment horizontal="justify" vertical="center"/>
    </xf>
    <xf numFmtId="0" fontId="15" fillId="0" borderId="11" xfId="0" applyFont="1" applyBorder="1" applyAlignment="1">
      <alignment horizontal="justify" vertical="center"/>
    </xf>
    <xf numFmtId="0" fontId="13" fillId="0" borderId="12" xfId="0" applyFont="1" applyBorder="1" applyAlignment="1">
      <alignment horizontal="justify" vertical="center" wrapText="1"/>
    </xf>
    <xf numFmtId="0" fontId="15" fillId="0" borderId="4" xfId="0" applyFont="1" applyBorder="1" applyAlignment="1">
      <alignment horizontal="justify" vertical="center"/>
    </xf>
    <xf numFmtId="0" fontId="15" fillId="0" borderId="12" xfId="0" applyFont="1" applyBorder="1" applyAlignment="1">
      <alignment horizontal="justify" vertical="center"/>
    </xf>
    <xf numFmtId="0" fontId="15" fillId="0" borderId="2" xfId="0" applyFont="1" applyBorder="1"/>
    <xf numFmtId="0" fontId="13" fillId="0" borderId="3" xfId="0" applyFont="1" applyBorder="1" applyAlignment="1">
      <alignment horizontal="center" vertical="center"/>
    </xf>
    <xf numFmtId="0" fontId="15" fillId="0" borderId="11" xfId="0" applyFont="1" applyBorder="1" applyAlignment="1">
      <alignment vertical="center"/>
    </xf>
    <xf numFmtId="0" fontId="13" fillId="0" borderId="4" xfId="0" applyFont="1" applyBorder="1" applyAlignment="1">
      <alignment horizontal="justify" vertical="center"/>
    </xf>
    <xf numFmtId="165" fontId="15" fillId="0" borderId="1" xfId="1" applyNumberFormat="1" applyFont="1" applyBorder="1" applyAlignment="1">
      <alignment vertical="center"/>
    </xf>
    <xf numFmtId="0" fontId="15" fillId="0" borderId="10" xfId="0" applyFont="1" applyBorder="1" applyAlignment="1">
      <alignment horizontal="justify" vertical="top"/>
    </xf>
    <xf numFmtId="0" fontId="15" fillId="0" borderId="12" xfId="0" applyFont="1" applyBorder="1" applyAlignment="1">
      <alignment horizontal="justify" vertical="top"/>
    </xf>
    <xf numFmtId="0" fontId="13" fillId="0" borderId="0" xfId="0" applyFont="1" applyBorder="1" applyAlignment="1">
      <alignment horizontal="center" vertical="center"/>
    </xf>
    <xf numFmtId="0" fontId="13" fillId="0" borderId="6" xfId="0" applyFont="1" applyBorder="1" applyAlignment="1">
      <alignment horizontal="center" vertical="center"/>
    </xf>
    <xf numFmtId="0" fontId="15" fillId="0" borderId="11" xfId="0" applyFont="1" applyBorder="1" applyAlignment="1">
      <alignment horizontal="justify" vertical="top"/>
    </xf>
    <xf numFmtId="0" fontId="15" fillId="0" borderId="0" xfId="0" applyFont="1" applyBorder="1" applyAlignment="1">
      <alignment horizontal="justify" vertical="center" wrapText="1"/>
    </xf>
    <xf numFmtId="0" fontId="15" fillId="0" borderId="13" xfId="0" applyFont="1" applyBorder="1" applyAlignment="1">
      <alignment horizontal="justify" vertical="center"/>
    </xf>
    <xf numFmtId="0" fontId="15" fillId="0" borderId="6" xfId="0" applyFont="1" applyBorder="1" applyAlignment="1">
      <alignment horizontal="justify" vertical="center"/>
    </xf>
    <xf numFmtId="0" fontId="15" fillId="0" borderId="0" xfId="0" applyFont="1" applyBorder="1" applyAlignment="1">
      <alignment horizontal="justify" vertical="center"/>
    </xf>
    <xf numFmtId="0" fontId="15" fillId="0" borderId="7" xfId="0" applyFont="1" applyBorder="1" applyAlignment="1">
      <alignment horizontal="justify" vertical="center"/>
    </xf>
    <xf numFmtId="0" fontId="13" fillId="0" borderId="0" xfId="0" quotePrefix="1" applyFont="1" applyBorder="1" applyAlignment="1">
      <alignment horizontal="center" vertical="center"/>
    </xf>
    <xf numFmtId="0" fontId="15" fillId="0" borderId="0" xfId="0" applyFont="1" applyAlignment="1">
      <alignment horizontal="justify" vertical="center"/>
    </xf>
    <xf numFmtId="0" fontId="19" fillId="0" borderId="0" xfId="8" applyFont="1" applyFill="1" applyAlignment="1">
      <alignment horizontal="left" vertical="top"/>
    </xf>
    <xf numFmtId="0" fontId="8" fillId="0" borderId="0" xfId="0" applyFont="1" applyBorder="1"/>
    <xf numFmtId="0" fontId="11" fillId="0" borderId="0" xfId="0" applyFont="1" applyBorder="1" applyAlignment="1">
      <alignment vertical="center"/>
    </xf>
    <xf numFmtId="0" fontId="13" fillId="0" borderId="10" xfId="0" quotePrefix="1" applyFont="1" applyBorder="1" applyAlignment="1">
      <alignment horizontal="justify" vertical="center"/>
    </xf>
    <xf numFmtId="0" fontId="13" fillId="0" borderId="4" xfId="0" applyFont="1" applyBorder="1" applyAlignment="1">
      <alignment horizontal="justify"/>
    </xf>
    <xf numFmtId="0" fontId="9" fillId="0" borderId="0" xfId="0" applyFont="1" applyAlignment="1">
      <alignment vertical="center"/>
    </xf>
    <xf numFmtId="0" fontId="13" fillId="0" borderId="1" xfId="8" applyFont="1" applyBorder="1" applyAlignment="1">
      <alignment horizontal="center" vertical="center"/>
    </xf>
    <xf numFmtId="0" fontId="13" fillId="0" borderId="1" xfId="8" quotePrefix="1" applyFont="1" applyBorder="1" applyAlignment="1">
      <alignment horizontal="center" vertical="center"/>
    </xf>
    <xf numFmtId="0" fontId="15" fillId="0" borderId="0" xfId="8" applyFont="1" applyAlignment="1">
      <alignment vertical="center"/>
    </xf>
    <xf numFmtId="0" fontId="13" fillId="0" borderId="1" xfId="8" quotePrefix="1" applyFont="1" applyFill="1" applyBorder="1" applyAlignment="1">
      <alignment horizontal="center" vertical="center"/>
    </xf>
    <xf numFmtId="0" fontId="15" fillId="0" borderId="1" xfId="8" applyFont="1" applyBorder="1" applyAlignment="1">
      <alignment vertical="center"/>
    </xf>
    <xf numFmtId="165" fontId="13" fillId="0" borderId="1" xfId="2" applyNumberFormat="1" applyFont="1" applyBorder="1" applyAlignment="1">
      <alignment horizontal="center" vertical="center"/>
    </xf>
    <xf numFmtId="165" fontId="15" fillId="0" borderId="1" xfId="2" applyNumberFormat="1" applyFont="1" applyBorder="1" applyAlignment="1">
      <alignment vertical="center"/>
    </xf>
    <xf numFmtId="43" fontId="15" fillId="0" borderId="1" xfId="2" applyFont="1" applyBorder="1" applyAlignment="1">
      <alignment vertical="center"/>
    </xf>
    <xf numFmtId="164" fontId="13" fillId="0" borderId="1" xfId="2" applyNumberFormat="1" applyFont="1" applyFill="1" applyBorder="1" applyAlignment="1">
      <alignment horizontal="center" vertical="center"/>
    </xf>
    <xf numFmtId="43" fontId="13" fillId="0" borderId="1" xfId="2" applyFont="1" applyFill="1" applyBorder="1" applyAlignment="1">
      <alignment horizontal="center" vertical="center"/>
    </xf>
    <xf numFmtId="43" fontId="15" fillId="0" borderId="1" xfId="2" applyFont="1" applyFill="1" applyBorder="1" applyAlignment="1">
      <alignment vertical="center"/>
    </xf>
    <xf numFmtId="0" fontId="15" fillId="0" borderId="3" xfId="8" applyFont="1" applyBorder="1" applyAlignment="1">
      <alignment vertical="center"/>
    </xf>
    <xf numFmtId="165" fontId="15" fillId="0" borderId="3" xfId="2" applyNumberFormat="1" applyFont="1" applyBorder="1" applyAlignment="1">
      <alignment vertical="center"/>
    </xf>
    <xf numFmtId="43" fontId="15" fillId="0" borderId="3" xfId="2" applyFont="1" applyBorder="1" applyAlignment="1">
      <alignment vertical="center"/>
    </xf>
    <xf numFmtId="0" fontId="13" fillId="0" borderId="8" xfId="0" applyFont="1" applyBorder="1" applyAlignment="1">
      <alignment horizontal="justify" vertical="center"/>
    </xf>
    <xf numFmtId="0" fontId="13" fillId="0" borderId="4" xfId="0" applyFont="1" applyBorder="1" applyAlignment="1">
      <alignment horizontal="center" vertical="center"/>
    </xf>
    <xf numFmtId="0" fontId="20" fillId="0" borderId="0" xfId="0" applyFont="1" applyAlignment="1">
      <alignment vertical="center"/>
    </xf>
    <xf numFmtId="0" fontId="21" fillId="0" borderId="6" xfId="0" applyFont="1" applyBorder="1"/>
    <xf numFmtId="0" fontId="9" fillId="0" borderId="0" xfId="0" applyFont="1" applyAlignment="1">
      <alignment horizontal="left" vertical="center"/>
    </xf>
    <xf numFmtId="0" fontId="21" fillId="0" borderId="0" xfId="0" applyFont="1" applyBorder="1"/>
    <xf numFmtId="0" fontId="21" fillId="0" borderId="0" xfId="0" applyFont="1"/>
    <xf numFmtId="0" fontId="9" fillId="0" borderId="0" xfId="0" applyFont="1" applyBorder="1" applyAlignment="1">
      <alignment vertical="center"/>
    </xf>
    <xf numFmtId="0" fontId="9" fillId="0" borderId="13" xfId="0" applyFont="1" applyBorder="1" applyAlignment="1">
      <alignment vertical="center"/>
    </xf>
    <xf numFmtId="0" fontId="13" fillId="0" borderId="4" xfId="12" applyFont="1" applyBorder="1" applyAlignment="1">
      <alignment horizontal="justify" vertical="center" wrapText="1"/>
    </xf>
    <xf numFmtId="0" fontId="15" fillId="0" borderId="4" xfId="12" applyFont="1" applyBorder="1" applyAlignment="1">
      <alignment horizontal="justify" vertical="center"/>
    </xf>
    <xf numFmtId="0" fontId="13" fillId="0" borderId="4" xfId="12" applyFont="1" applyBorder="1" applyAlignment="1">
      <alignment horizontal="center" vertical="center" wrapText="1"/>
    </xf>
    <xf numFmtId="0" fontId="13" fillId="0" borderId="3" xfId="0" applyFont="1" applyBorder="1" applyAlignment="1">
      <alignment horizontal="center" wrapText="1"/>
    </xf>
    <xf numFmtId="0" fontId="15" fillId="0" borderId="4" xfId="0" applyFont="1" applyBorder="1" applyAlignment="1">
      <alignment vertical="top"/>
    </xf>
    <xf numFmtId="0" fontId="13" fillId="0" borderId="7" xfId="0" applyFont="1" applyBorder="1" applyAlignment="1">
      <alignment horizontal="center" vertical="center"/>
    </xf>
    <xf numFmtId="0" fontId="13"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3" fillId="2" borderId="2" xfId="0" applyFont="1" applyFill="1" applyBorder="1" applyAlignment="1">
      <alignment horizontal="centerContinuous" vertical="center"/>
    </xf>
    <xf numFmtId="0" fontId="13" fillId="2" borderId="4" xfId="0" applyFont="1" applyFill="1" applyBorder="1" applyAlignment="1">
      <alignment horizontal="center" wrapText="1"/>
    </xf>
    <xf numFmtId="0" fontId="13" fillId="2" borderId="4" xfId="0" applyFont="1" applyFill="1" applyBorder="1" applyAlignment="1">
      <alignment horizontal="center" vertical="center" wrapText="1"/>
    </xf>
    <xf numFmtId="0" fontId="13" fillId="2" borderId="2" xfId="0" applyFont="1" applyFill="1" applyBorder="1" applyAlignment="1">
      <alignment horizontal="justify" vertical="center" wrapText="1"/>
    </xf>
    <xf numFmtId="0" fontId="13" fillId="2" borderId="3" xfId="0" applyFont="1" applyFill="1" applyBorder="1" applyAlignment="1">
      <alignment horizontal="justify" vertical="center" wrapText="1"/>
    </xf>
    <xf numFmtId="0" fontId="13" fillId="2" borderId="1"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4" xfId="12" applyFont="1" applyFill="1" applyBorder="1" applyAlignment="1">
      <alignment horizontal="center" vertical="center" wrapText="1"/>
    </xf>
    <xf numFmtId="0" fontId="13" fillId="2" borderId="7" xfId="12" applyFont="1" applyFill="1" applyBorder="1" applyAlignment="1">
      <alignment horizontal="center" vertical="center" wrapText="1"/>
    </xf>
    <xf numFmtId="0" fontId="13" fillId="2" borderId="12" xfId="0" applyFont="1" applyFill="1" applyBorder="1" applyAlignment="1">
      <alignment horizontal="center" vertical="center" wrapText="1"/>
    </xf>
    <xf numFmtId="0" fontId="8" fillId="0" borderId="0" xfId="0" applyFont="1" applyAlignment="1">
      <alignment horizontal="center"/>
    </xf>
    <xf numFmtId="0" fontId="11" fillId="0" borderId="15" xfId="0" applyFont="1" applyBorder="1" applyAlignment="1">
      <alignment vertical="top"/>
    </xf>
    <xf numFmtId="0" fontId="11" fillId="0" borderId="0" xfId="0" applyFont="1" applyBorder="1" applyAlignment="1">
      <alignment vertical="top"/>
    </xf>
    <xf numFmtId="0" fontId="11" fillId="0" borderId="10" xfId="0" applyFont="1" applyBorder="1" applyAlignment="1">
      <alignment vertical="top"/>
    </xf>
    <xf numFmtId="49" fontId="11" fillId="2" borderId="4" xfId="0" applyNumberFormat="1" applyFont="1" applyFill="1" applyBorder="1" applyAlignment="1">
      <alignment horizontal="center" vertical="top" wrapText="1"/>
    </xf>
    <xf numFmtId="0" fontId="11" fillId="0" borderId="0" xfId="0" applyFont="1" applyAlignment="1">
      <alignment vertical="center" wrapText="1"/>
    </xf>
    <xf numFmtId="0" fontId="11" fillId="0" borderId="0" xfId="0" applyFont="1" applyAlignment="1">
      <alignment vertical="top" wrapText="1"/>
    </xf>
    <xf numFmtId="0" fontId="9" fillId="0" borderId="7" xfId="0" applyFont="1" applyFill="1" applyBorder="1" applyAlignment="1">
      <alignment horizontal="center" vertical="center" wrapText="1"/>
    </xf>
    <xf numFmtId="49" fontId="11" fillId="2" borderId="5" xfId="0" applyNumberFormat="1" applyFont="1" applyFill="1" applyBorder="1" applyAlignment="1">
      <alignment horizontal="center" vertical="top" wrapText="1"/>
    </xf>
    <xf numFmtId="0" fontId="13" fillId="2" borderId="12" xfId="0" applyFont="1" applyFill="1" applyBorder="1" applyAlignment="1">
      <alignment horizontal="center" vertical="center" wrapText="1"/>
    </xf>
    <xf numFmtId="0" fontId="11" fillId="2" borderId="4" xfId="78" applyFont="1" applyFill="1" applyBorder="1" applyAlignment="1">
      <alignment horizontal="center" vertical="center" wrapText="1"/>
    </xf>
    <xf numFmtId="0" fontId="15" fillId="0" borderId="8" xfId="78" applyFont="1" applyBorder="1" applyAlignment="1">
      <alignment horizontal="justify" vertical="center" wrapText="1"/>
    </xf>
    <xf numFmtId="0" fontId="15" fillId="0" borderId="8" xfId="78" applyFont="1" applyBorder="1" applyAlignment="1">
      <alignment horizontal="center" vertical="center" wrapText="1"/>
    </xf>
    <xf numFmtId="0" fontId="15" fillId="0" borderId="4" xfId="78" applyFont="1" applyBorder="1" applyAlignment="1">
      <alignment horizontal="center" vertical="center" wrapText="1"/>
    </xf>
    <xf numFmtId="0" fontId="8" fillId="0" borderId="0" xfId="6" applyFont="1" applyBorder="1"/>
    <xf numFmtId="0" fontId="12" fillId="0" borderId="0" xfId="6" applyFont="1" applyBorder="1"/>
    <xf numFmtId="0" fontId="45" fillId="0" borderId="0" xfId="107" applyFont="1" applyBorder="1" applyAlignment="1">
      <alignment vertical="center"/>
    </xf>
    <xf numFmtId="0" fontId="15" fillId="0" borderId="0" xfId="107" applyFont="1" applyBorder="1" applyAlignment="1">
      <alignment vertical="center"/>
    </xf>
    <xf numFmtId="49" fontId="13" fillId="0" borderId="0" xfId="107" applyNumberFormat="1" applyFont="1" applyFill="1" applyBorder="1" applyAlignment="1">
      <alignment horizontal="center" vertical="center"/>
    </xf>
    <xf numFmtId="0" fontId="13" fillId="0" borderId="0" xfId="107" applyFont="1" applyBorder="1" applyAlignment="1">
      <alignment vertical="center"/>
    </xf>
    <xf numFmtId="0" fontId="12" fillId="2" borderId="0" xfId="107" applyFont="1" applyFill="1" applyBorder="1" applyAlignment="1">
      <alignment horizontal="centerContinuous"/>
    </xf>
    <xf numFmtId="0" fontId="12" fillId="2" borderId="0" xfId="107" applyFont="1" applyFill="1" applyBorder="1" applyAlignment="1">
      <alignment horizontal="centerContinuous" vertical="center"/>
    </xf>
    <xf numFmtId="0" fontId="12" fillId="2" borderId="0" xfId="107" applyFont="1" applyFill="1" applyBorder="1" applyAlignment="1">
      <alignment horizontal="center" vertical="center"/>
    </xf>
    <xf numFmtId="0" fontId="46" fillId="0" borderId="0" xfId="106" applyFont="1" applyFill="1" applyBorder="1" applyAlignment="1" applyProtection="1">
      <alignment horizontal="left" vertical="center"/>
      <protection locked="0"/>
    </xf>
    <xf numFmtId="0" fontId="13" fillId="35" borderId="0" xfId="108" applyFont="1" applyFill="1" applyBorder="1" applyAlignment="1">
      <alignment vertical="center"/>
    </xf>
    <xf numFmtId="0" fontId="12" fillId="0" borderId="0" xfId="107" applyFont="1" applyBorder="1" applyAlignment="1">
      <alignment horizontal="centerContinuous" vertical="center"/>
    </xf>
    <xf numFmtId="43" fontId="47" fillId="0" borderId="0" xfId="109" applyFont="1" applyBorder="1" applyAlignment="1">
      <alignment horizontal="center" vertical="center"/>
    </xf>
    <xf numFmtId="43" fontId="48" fillId="0" borderId="0" xfId="109" applyFont="1" applyBorder="1" applyAlignment="1">
      <alignment horizontal="center" vertical="center"/>
    </xf>
    <xf numFmtId="43" fontId="15" fillId="0" borderId="0" xfId="109" applyFont="1" applyBorder="1" applyAlignment="1">
      <alignment horizontal="center" vertical="center"/>
    </xf>
    <xf numFmtId="43" fontId="13" fillId="0" borderId="0" xfId="109" applyFont="1" applyBorder="1" applyAlignment="1">
      <alignment horizontal="center" vertical="center"/>
    </xf>
    <xf numFmtId="0" fontId="11" fillId="0" borderId="28" xfId="107" applyFont="1" applyBorder="1" applyAlignment="1">
      <alignment horizontal="centerContinuous" vertical="center"/>
    </xf>
    <xf numFmtId="0" fontId="12" fillId="0" borderId="29" xfId="107" applyFont="1" applyBorder="1" applyAlignment="1">
      <alignment horizontal="centerContinuous" vertical="center"/>
    </xf>
    <xf numFmtId="0" fontId="45" fillId="0" borderId="28" xfId="107" applyFont="1" applyBorder="1" applyAlignment="1">
      <alignment vertical="center"/>
    </xf>
    <xf numFmtId="49" fontId="13" fillId="0" borderId="29" xfId="107" applyNumberFormat="1" applyFont="1" applyFill="1" applyBorder="1" applyAlignment="1">
      <alignment horizontal="center" vertical="center"/>
    </xf>
    <xf numFmtId="0" fontId="13" fillId="0" borderId="28" xfId="107" applyFont="1" applyBorder="1" applyAlignment="1">
      <alignment vertical="center"/>
    </xf>
    <xf numFmtId="0" fontId="44" fillId="0" borderId="28" xfId="106" applyFont="1" applyFill="1" applyBorder="1" applyAlignment="1" applyProtection="1">
      <alignment horizontal="left" vertical="center" indent="1"/>
      <protection locked="0"/>
    </xf>
    <xf numFmtId="0" fontId="15" fillId="0" borderId="28" xfId="107" applyFont="1" applyBorder="1" applyAlignment="1">
      <alignment horizontal="left" vertical="center" indent="2"/>
    </xf>
    <xf numFmtId="0" fontId="44" fillId="0" borderId="28" xfId="106" applyFont="1" applyFill="1" applyBorder="1" applyAlignment="1" applyProtection="1">
      <alignment horizontal="left" vertical="center" wrapText="1" indent="1"/>
      <protection locked="0"/>
    </xf>
    <xf numFmtId="0" fontId="15" fillId="35" borderId="30" xfId="108" applyFont="1" applyFill="1" applyBorder="1" applyAlignment="1">
      <alignment vertical="center"/>
    </xf>
    <xf numFmtId="0" fontId="15" fillId="35" borderId="31" xfId="108" applyFont="1" applyFill="1" applyBorder="1" applyAlignment="1">
      <alignment vertical="center"/>
    </xf>
    <xf numFmtId="43" fontId="15" fillId="0" borderId="31" xfId="109" applyFont="1" applyBorder="1" applyAlignment="1">
      <alignment horizontal="center" vertical="center"/>
    </xf>
    <xf numFmtId="43" fontId="15" fillId="0" borderId="32" xfId="109" applyFont="1" applyBorder="1" applyAlignment="1">
      <alignment horizontal="center" vertical="center"/>
    </xf>
    <xf numFmtId="0" fontId="8" fillId="0" borderId="15" xfId="6" applyFont="1" applyBorder="1"/>
    <xf numFmtId="0" fontId="8" fillId="0" borderId="10" xfId="6" applyFont="1" applyBorder="1"/>
    <xf numFmtId="0" fontId="11" fillId="0" borderId="15" xfId="6" applyFont="1" applyBorder="1" applyAlignment="1">
      <alignment vertical="center"/>
    </xf>
    <xf numFmtId="0" fontId="13" fillId="0" borderId="14" xfId="6" applyFont="1" applyFill="1" applyBorder="1" applyAlignment="1">
      <alignment vertical="center" wrapText="1"/>
    </xf>
    <xf numFmtId="169" fontId="47" fillId="0" borderId="0" xfId="109" applyNumberFormat="1" applyFont="1" applyBorder="1" applyAlignment="1">
      <alignment horizontal="center" vertical="center"/>
    </xf>
    <xf numFmtId="169" fontId="48" fillId="0" borderId="0" xfId="109" applyNumberFormat="1" applyFont="1" applyBorder="1" applyAlignment="1">
      <alignment horizontal="center" vertical="center"/>
    </xf>
    <xf numFmtId="169" fontId="47" fillId="0" borderId="29" xfId="109" applyNumberFormat="1" applyFont="1" applyBorder="1" applyAlignment="1">
      <alignment horizontal="center" vertical="center"/>
    </xf>
    <xf numFmtId="169" fontId="48" fillId="0" borderId="29" xfId="109" applyNumberFormat="1" applyFont="1" applyBorder="1" applyAlignment="1">
      <alignment horizontal="center" vertical="center"/>
    </xf>
    <xf numFmtId="0" fontId="11" fillId="2" borderId="4" xfId="8" applyFont="1" applyFill="1" applyBorder="1" applyAlignment="1">
      <alignment horizontal="center" vertical="center" wrapText="1"/>
    </xf>
    <xf numFmtId="0" fontId="11" fillId="0" borderId="15" xfId="0" applyFont="1" applyBorder="1" applyAlignment="1">
      <alignment vertical="top"/>
    </xf>
    <xf numFmtId="0" fontId="11" fillId="0" borderId="0" xfId="0" applyFont="1" applyBorder="1" applyAlignment="1">
      <alignment vertical="top"/>
    </xf>
    <xf numFmtId="0" fontId="11" fillId="0" borderId="10" xfId="0" applyFont="1" applyBorder="1" applyAlignment="1">
      <alignment vertical="top"/>
    </xf>
    <xf numFmtId="0" fontId="13" fillId="0" borderId="1" xfId="0" applyFont="1" applyBorder="1" applyAlignment="1">
      <alignment horizontal="center"/>
    </xf>
    <xf numFmtId="0" fontId="11" fillId="0" borderId="15" xfId="0" applyFont="1" applyBorder="1" applyAlignment="1">
      <alignment vertical="top" wrapText="1"/>
    </xf>
    <xf numFmtId="43" fontId="13" fillId="0" borderId="3" xfId="0" quotePrefix="1" applyNumberFormat="1" applyFont="1" applyBorder="1" applyAlignment="1">
      <alignment vertical="center"/>
    </xf>
    <xf numFmtId="0" fontId="15" fillId="0" borderId="4" xfId="78" applyFont="1" applyBorder="1" applyAlignment="1">
      <alignment horizontal="justify" vertical="center" wrapText="1"/>
    </xf>
    <xf numFmtId="0" fontId="52" fillId="0" borderId="4" xfId="111" applyFont="1" applyBorder="1" applyAlignment="1">
      <alignment horizontal="center" vertical="center" wrapText="1"/>
    </xf>
    <xf numFmtId="0" fontId="52" fillId="0" borderId="4" xfId="112" quotePrefix="1" applyFont="1" applyBorder="1" applyAlignment="1">
      <alignment horizontal="center" vertical="center" wrapText="1"/>
    </xf>
    <xf numFmtId="0" fontId="52" fillId="0" borderId="4" xfId="112" applyFont="1" applyBorder="1" applyAlignment="1">
      <alignment horizontal="center" vertical="center" wrapText="1"/>
    </xf>
    <xf numFmtId="0" fontId="51" fillId="0" borderId="4" xfId="111" applyFont="1" applyBorder="1" applyAlignment="1">
      <alignment horizontal="center" vertical="center" wrapText="1"/>
    </xf>
    <xf numFmtId="0" fontId="51" fillId="0" borderId="4" xfId="112" applyFont="1" applyBorder="1" applyAlignment="1">
      <alignment horizontal="center" vertical="center" wrapText="1"/>
    </xf>
    <xf numFmtId="0" fontId="51" fillId="0" borderId="4" xfId="78" applyFont="1" applyBorder="1" applyAlignment="1">
      <alignment horizontal="center" vertical="center" wrapText="1"/>
    </xf>
    <xf numFmtId="0" fontId="51" fillId="0" borderId="4" xfId="112" quotePrefix="1" applyFont="1" applyBorder="1" applyAlignment="1">
      <alignment horizontal="center" vertical="center" wrapText="1"/>
    </xf>
    <xf numFmtId="0" fontId="51" fillId="0" borderId="4" xfId="112" quotePrefix="1" applyFont="1" applyBorder="1" applyAlignment="1">
      <alignment horizontal="center" vertical="center"/>
    </xf>
    <xf numFmtId="0" fontId="51" fillId="0" borderId="4" xfId="112" applyFont="1" applyBorder="1" applyAlignment="1">
      <alignment horizontal="center" vertical="center"/>
    </xf>
    <xf numFmtId="49" fontId="50" fillId="0" borderId="1" xfId="8" applyNumberFormat="1" applyFont="1" applyBorder="1" applyAlignment="1">
      <alignment horizontal="center" vertical="center" wrapText="1"/>
    </xf>
    <xf numFmtId="49" fontId="50" fillId="0" borderId="1" xfId="88" applyNumberFormat="1" applyFont="1" applyBorder="1" applyAlignment="1">
      <alignment horizontal="center" vertical="center" wrapText="1"/>
    </xf>
    <xf numFmtId="0" fontId="50" fillId="0" borderId="1" xfId="8" applyNumberFormat="1" applyFont="1" applyBorder="1" applyAlignment="1">
      <alignment horizontal="center" vertical="center" wrapText="1"/>
    </xf>
    <xf numFmtId="0" fontId="50" fillId="0" borderId="1" xfId="88" applyNumberFormat="1" applyFont="1" applyBorder="1" applyAlignment="1">
      <alignment horizontal="center" vertical="center" wrapText="1"/>
    </xf>
    <xf numFmtId="0" fontId="13" fillId="0" borderId="1" xfId="0" quotePrefix="1" applyFont="1" applyBorder="1" applyAlignment="1">
      <alignment horizontal="center" vertical="center" wrapText="1"/>
    </xf>
    <xf numFmtId="43" fontId="52" fillId="35" borderId="4" xfId="57" quotePrefix="1" applyFont="1" applyFill="1" applyBorder="1" applyAlignment="1">
      <alignment horizontal="center" vertical="center" wrapText="1"/>
    </xf>
    <xf numFmtId="0" fontId="13" fillId="0" borderId="14" xfId="112" applyFont="1" applyFill="1" applyBorder="1" applyAlignment="1">
      <alignment vertical="center" wrapText="1"/>
    </xf>
    <xf numFmtId="0" fontId="13" fillId="0" borderId="6" xfId="112" applyFont="1" applyFill="1" applyBorder="1" applyAlignment="1">
      <alignment vertical="center" wrapText="1"/>
    </xf>
    <xf numFmtId="0" fontId="8" fillId="0" borderId="0" xfId="112" applyFont="1" applyBorder="1"/>
    <xf numFmtId="0" fontId="8" fillId="0" borderId="10" xfId="112" applyFont="1" applyBorder="1"/>
    <xf numFmtId="0" fontId="15" fillId="0" borderId="4" xfId="112" quotePrefix="1" applyFont="1" applyBorder="1" applyAlignment="1">
      <alignment vertical="center" wrapText="1"/>
    </xf>
    <xf numFmtId="10" fontId="15" fillId="0" borderId="8" xfId="78" applyNumberFormat="1" applyFont="1" applyBorder="1" applyAlignment="1">
      <alignment horizontal="center" vertical="center" wrapText="1"/>
    </xf>
    <xf numFmtId="10" fontId="15" fillId="0" borderId="4" xfId="78" applyNumberFormat="1" applyFont="1" applyBorder="1" applyAlignment="1">
      <alignment horizontal="center" vertical="center" wrapText="1"/>
    </xf>
    <xf numFmtId="0" fontId="18" fillId="0" borderId="0" xfId="112" applyFont="1"/>
    <xf numFmtId="0" fontId="12" fillId="0" borderId="0" xfId="112" applyFont="1"/>
    <xf numFmtId="0" fontId="8" fillId="0" borderId="0" xfId="112" applyFont="1"/>
    <xf numFmtId="0" fontId="51" fillId="0" borderId="5" xfId="112" applyFont="1" applyBorder="1" applyAlignment="1">
      <alignment horizontal="justify" vertical="top" wrapText="1"/>
    </xf>
    <xf numFmtId="0" fontId="51" fillId="0" borderId="4" xfId="112" applyFont="1" applyBorder="1" applyAlignment="1">
      <alignment horizontal="justify" vertical="top" wrapText="1"/>
    </xf>
    <xf numFmtId="0" fontId="15" fillId="0" borderId="4" xfId="78" applyNumberFormat="1" applyFont="1" applyBorder="1" applyAlignment="1">
      <alignment horizontal="center" vertical="center" wrapText="1"/>
    </xf>
    <xf numFmtId="9" fontId="15" fillId="0" borderId="4" xfId="78" applyNumberFormat="1" applyFont="1" applyBorder="1" applyAlignment="1">
      <alignment horizontal="center" vertical="center" wrapText="1"/>
    </xf>
    <xf numFmtId="9" fontId="15" fillId="0" borderId="8" xfId="78" applyNumberFormat="1" applyFont="1" applyBorder="1" applyAlignment="1">
      <alignment horizontal="center" vertical="center" wrapText="1"/>
    </xf>
    <xf numFmtId="0" fontId="51" fillId="0" borderId="4" xfId="112" quotePrefix="1" applyFont="1" applyBorder="1" applyAlignment="1">
      <alignment horizontal="justify" vertical="center"/>
    </xf>
    <xf numFmtId="0" fontId="13" fillId="0" borderId="8" xfId="78" applyFont="1" applyBorder="1" applyAlignment="1">
      <alignment horizontal="justify" vertical="center" wrapText="1"/>
    </xf>
    <xf numFmtId="0" fontId="15" fillId="0" borderId="8" xfId="78" applyNumberFormat="1" applyFont="1" applyBorder="1" applyAlignment="1">
      <alignment horizontal="center" vertical="center" wrapText="1"/>
    </xf>
    <xf numFmtId="0" fontId="13" fillId="0" borderId="4" xfId="78" applyFont="1" applyBorder="1" applyAlignment="1">
      <alignment horizontal="justify" vertical="center" wrapText="1"/>
    </xf>
    <xf numFmtId="0" fontId="51" fillId="0" borderId="5" xfId="78" applyFont="1" applyBorder="1" applyAlignment="1">
      <alignment horizontal="justify" vertical="center" wrapText="1"/>
    </xf>
    <xf numFmtId="0" fontId="51" fillId="0" borderId="5" xfId="78" applyFont="1" applyBorder="1" applyAlignment="1">
      <alignment horizontal="center" vertical="center" wrapText="1"/>
    </xf>
    <xf numFmtId="0" fontId="51" fillId="0" borderId="8" xfId="78" applyFont="1" applyBorder="1" applyAlignment="1">
      <alignment horizontal="justify" vertical="center" wrapText="1"/>
    </xf>
    <xf numFmtId="171" fontId="55" fillId="35" borderId="1" xfId="109" applyNumberFormat="1" applyFont="1" applyFill="1" applyBorder="1" applyAlignment="1">
      <alignment horizontal="left" vertical="center" wrapText="1"/>
    </xf>
    <xf numFmtId="171" fontId="50" fillId="35" borderId="1" xfId="109" applyNumberFormat="1" applyFont="1" applyFill="1" applyBorder="1" applyAlignment="1">
      <alignment horizontal="left" vertical="center" wrapText="1"/>
    </xf>
    <xf numFmtId="1" fontId="54" fillId="35" borderId="1" xfId="0" applyNumberFormat="1" applyFont="1" applyFill="1" applyBorder="1" applyAlignment="1">
      <alignment horizontal="center" vertical="center"/>
    </xf>
    <xf numFmtId="1" fontId="54" fillId="35" borderId="1" xfId="0" applyNumberFormat="1" applyFont="1" applyFill="1" applyBorder="1" applyAlignment="1">
      <alignment horizontal="center" vertical="center" wrapText="1"/>
    </xf>
    <xf numFmtId="0" fontId="49" fillId="35" borderId="1" xfId="0" applyFont="1" applyFill="1" applyBorder="1" applyAlignment="1">
      <alignment horizontal="left" vertical="top" wrapText="1"/>
    </xf>
    <xf numFmtId="0" fontId="56" fillId="35" borderId="1" xfId="0" applyFont="1" applyFill="1" applyBorder="1" applyAlignment="1">
      <alignment horizontal="left" vertical="top" wrapText="1"/>
    </xf>
    <xf numFmtId="172" fontId="49" fillId="35" borderId="1" xfId="0" applyNumberFormat="1" applyFont="1" applyFill="1" applyBorder="1" applyAlignment="1">
      <alignment horizontal="left" vertical="top" wrapText="1"/>
    </xf>
    <xf numFmtId="0" fontId="49" fillId="0" borderId="1" xfId="0" applyFont="1" applyBorder="1" applyAlignment="1">
      <alignment horizontal="left" vertical="center" wrapText="1"/>
    </xf>
    <xf numFmtId="1" fontId="54" fillId="0" borderId="1" xfId="0" applyNumberFormat="1" applyFont="1" applyBorder="1" applyAlignment="1">
      <alignment horizontal="center" vertical="center" wrapText="1"/>
    </xf>
    <xf numFmtId="165" fontId="57" fillId="0" borderId="1" xfId="109" applyNumberFormat="1" applyFont="1" applyBorder="1" applyAlignment="1">
      <alignment horizontal="center" vertical="top" wrapText="1"/>
    </xf>
    <xf numFmtId="2" fontId="13" fillId="0" borderId="11" xfId="0" quotePrefix="1" applyNumberFormat="1" applyFont="1" applyBorder="1" applyAlignment="1">
      <alignment horizontal="center" vertical="center"/>
    </xf>
    <xf numFmtId="43" fontId="13" fillId="0" borderId="1" xfId="1" quotePrefix="1" applyFont="1" applyBorder="1" applyAlignment="1">
      <alignment horizontal="center" vertical="center"/>
    </xf>
    <xf numFmtId="0" fontId="15" fillId="0" borderId="1" xfId="0" applyFont="1" applyBorder="1" applyAlignment="1">
      <alignment wrapText="1"/>
    </xf>
    <xf numFmtId="0" fontId="15" fillId="0" borderId="1" xfId="0" applyFont="1" applyBorder="1" applyAlignment="1">
      <alignment vertical="center" wrapText="1"/>
    </xf>
    <xf numFmtId="0" fontId="15" fillId="0" borderId="1" xfId="0" applyFont="1" applyBorder="1" applyAlignment="1">
      <alignment horizontal="center" vertical="center" wrapText="1"/>
    </xf>
    <xf numFmtId="43" fontId="13" fillId="0" borderId="3" xfId="0" quotePrefix="1" applyNumberFormat="1" applyFont="1" applyBorder="1" applyAlignment="1">
      <alignment horizontal="center"/>
    </xf>
    <xf numFmtId="43" fontId="15" fillId="0" borderId="2" xfId="0" applyNumberFormat="1" applyFont="1" applyBorder="1" applyAlignment="1">
      <alignment vertical="top"/>
    </xf>
    <xf numFmtId="43" fontId="15" fillId="0" borderId="1" xfId="0" applyNumberFormat="1" applyFont="1" applyBorder="1" applyAlignment="1">
      <alignment vertical="top"/>
    </xf>
    <xf numFmtId="43" fontId="55" fillId="0" borderId="4" xfId="1" applyFont="1" applyBorder="1" applyAlignment="1">
      <alignment vertical="center"/>
    </xf>
    <xf numFmtId="43" fontId="12" fillId="0" borderId="1" xfId="1" applyFont="1" applyBorder="1" applyAlignment="1">
      <alignment vertical="center"/>
    </xf>
    <xf numFmtId="0" fontId="8" fillId="0" borderId="1" xfId="0" applyFont="1" applyBorder="1" applyAlignment="1">
      <alignment vertical="center"/>
    </xf>
    <xf numFmtId="43" fontId="58" fillId="0" borderId="4" xfId="1" applyFont="1" applyBorder="1" applyAlignment="1">
      <alignment vertical="center"/>
    </xf>
    <xf numFmtId="0" fontId="58" fillId="0" borderId="4" xfId="0" applyFont="1" applyBorder="1" applyAlignment="1">
      <alignment vertical="center"/>
    </xf>
    <xf numFmtId="43" fontId="55" fillId="0" borderId="3" xfId="1" quotePrefix="1" applyFont="1" applyBorder="1" applyAlignment="1">
      <alignment vertical="center"/>
    </xf>
    <xf numFmtId="43" fontId="8" fillId="0" borderId="0" xfId="0" applyNumberFormat="1" applyFont="1"/>
    <xf numFmtId="43" fontId="15" fillId="0" borderId="1" xfId="1" applyFont="1" applyBorder="1" applyAlignment="1">
      <alignment horizontal="center" vertical="center"/>
    </xf>
    <xf numFmtId="43" fontId="15" fillId="0" borderId="3" xfId="1" applyFont="1" applyBorder="1" applyAlignment="1">
      <alignment horizontal="center" vertical="center"/>
    </xf>
    <xf numFmtId="0" fontId="13" fillId="0" borderId="1" xfId="0" quotePrefix="1" applyFont="1" applyBorder="1" applyAlignment="1">
      <alignment horizontal="center" vertical="center"/>
    </xf>
    <xf numFmtId="0" fontId="8" fillId="35" borderId="0" xfId="0" applyFont="1" applyFill="1"/>
    <xf numFmtId="0" fontId="15" fillId="35" borderId="0" xfId="0" applyFont="1" applyFill="1"/>
    <xf numFmtId="0" fontId="55" fillId="0" borderId="1" xfId="0" applyFont="1" applyBorder="1" applyAlignment="1">
      <alignment horizontal="center" vertical="center" wrapText="1"/>
    </xf>
    <xf numFmtId="0" fontId="13" fillId="0" borderId="1" xfId="0" quotePrefix="1" applyFont="1" applyBorder="1" applyAlignment="1">
      <alignment vertical="center"/>
    </xf>
    <xf numFmtId="165" fontId="15" fillId="0" borderId="1" xfId="1" applyNumberFormat="1" applyFont="1" applyBorder="1" applyAlignment="1">
      <alignment horizontal="center" vertical="center"/>
    </xf>
    <xf numFmtId="0" fontId="15" fillId="0" borderId="1" xfId="1" applyNumberFormat="1" applyFont="1" applyBorder="1" applyAlignment="1">
      <alignment horizontal="center" vertical="center"/>
    </xf>
    <xf numFmtId="0" fontId="13" fillId="0" borderId="1" xfId="0" quotePrefix="1" applyNumberFormat="1" applyFont="1" applyBorder="1" applyAlignment="1">
      <alignment horizontal="center" vertical="center"/>
    </xf>
    <xf numFmtId="0" fontId="15" fillId="35" borderId="1" xfId="1" applyNumberFormat="1" applyFont="1" applyFill="1" applyBorder="1" applyAlignment="1">
      <alignment horizontal="center" vertical="center"/>
    </xf>
    <xf numFmtId="0" fontId="13" fillId="2" borderId="4" xfId="0" applyNumberFormat="1" applyFont="1" applyFill="1" applyBorder="1" applyAlignment="1">
      <alignment horizontal="center" vertical="center" wrapText="1"/>
    </xf>
    <xf numFmtId="0" fontId="8" fillId="0" borderId="0" xfId="0" applyNumberFormat="1" applyFont="1" applyAlignment="1">
      <alignment horizontal="center" vertical="center"/>
    </xf>
    <xf numFmtId="0" fontId="15" fillId="0" borderId="3" xfId="1" applyNumberFormat="1" applyFont="1" applyBorder="1" applyAlignment="1">
      <alignment horizontal="center" vertical="center"/>
    </xf>
    <xf numFmtId="9" fontId="8" fillId="0" borderId="0" xfId="114" applyFont="1" applyAlignment="1">
      <alignment horizontal="center" vertical="center"/>
    </xf>
    <xf numFmtId="9" fontId="13" fillId="0" borderId="1" xfId="114" quotePrefix="1" applyFont="1" applyBorder="1" applyAlignment="1">
      <alignment horizontal="center" vertical="center"/>
    </xf>
    <xf numFmtId="9" fontId="15" fillId="0" borderId="1" xfId="114" applyFont="1" applyBorder="1" applyAlignment="1">
      <alignment horizontal="center" vertical="center"/>
    </xf>
    <xf numFmtId="9" fontId="15" fillId="35" borderId="1" xfId="114" applyFont="1" applyFill="1" applyBorder="1" applyAlignment="1">
      <alignment horizontal="center" vertical="center"/>
    </xf>
    <xf numFmtId="9" fontId="15" fillId="0" borderId="3" xfId="114" applyFont="1" applyBorder="1" applyAlignment="1">
      <alignment horizontal="center" vertical="center"/>
    </xf>
    <xf numFmtId="9" fontId="8" fillId="0" borderId="0" xfId="114" applyFont="1" applyBorder="1" applyAlignment="1">
      <alignment horizontal="center" vertical="center"/>
    </xf>
    <xf numFmtId="43" fontId="15" fillId="0" borderId="1" xfId="109" applyFont="1" applyBorder="1" applyAlignment="1">
      <alignment horizontal="center" vertical="center"/>
    </xf>
    <xf numFmtId="43" fontId="15" fillId="35" borderId="1" xfId="109" applyFont="1" applyFill="1" applyBorder="1" applyAlignment="1">
      <alignment horizontal="center" vertical="center"/>
    </xf>
    <xf numFmtId="43" fontId="15" fillId="35" borderId="1" xfId="1" applyFont="1" applyFill="1" applyBorder="1" applyAlignment="1">
      <alignment horizontal="center" vertical="center"/>
    </xf>
    <xf numFmtId="43" fontId="15" fillId="0" borderId="1" xfId="109" applyFont="1" applyFill="1" applyBorder="1" applyAlignment="1">
      <alignment horizontal="center" vertical="center"/>
    </xf>
    <xf numFmtId="43" fontId="52" fillId="0" borderId="1" xfId="1" applyFont="1" applyBorder="1" applyAlignment="1">
      <alignment horizontal="center" vertical="center"/>
    </xf>
    <xf numFmtId="171" fontId="55" fillId="35" borderId="1" xfId="109" applyNumberFormat="1" applyFont="1" applyFill="1" applyBorder="1" applyAlignment="1">
      <alignment horizontal="center" vertical="center" wrapText="1"/>
    </xf>
    <xf numFmtId="0" fontId="11" fillId="0" borderId="1" xfId="0" applyFont="1" applyBorder="1" applyAlignment="1">
      <alignment horizontal="center" vertical="center"/>
    </xf>
    <xf numFmtId="43" fontId="52" fillId="35" borderId="2" xfId="57" applyFont="1" applyFill="1" applyBorder="1" applyAlignment="1">
      <alignment horizontal="center" vertical="center"/>
    </xf>
    <xf numFmtId="0" fontId="12" fillId="0" borderId="4" xfId="0" applyFont="1" applyBorder="1"/>
    <xf numFmtId="0" fontId="13" fillId="0" borderId="4" xfId="0" applyFont="1" applyBorder="1" applyAlignment="1">
      <alignment horizontal="center"/>
    </xf>
    <xf numFmtId="0" fontId="13" fillId="0" borderId="4" xfId="0" quotePrefix="1" applyFont="1" applyBorder="1" applyAlignment="1">
      <alignment horizontal="center"/>
    </xf>
    <xf numFmtId="0" fontId="51" fillId="0" borderId="4" xfId="0" quotePrefix="1" applyFont="1" applyBorder="1" applyAlignment="1">
      <alignment horizontal="center" vertical="center" wrapText="1"/>
    </xf>
    <xf numFmtId="0" fontId="8" fillId="0" borderId="0" xfId="8" applyFont="1" applyAlignment="1">
      <alignment vertical="center"/>
    </xf>
    <xf numFmtId="0" fontId="10" fillId="0" borderId="1" xfId="0" applyFont="1" applyBorder="1" applyAlignment="1">
      <alignment horizontal="center" vertical="center"/>
    </xf>
    <xf numFmtId="0" fontId="8" fillId="0" borderId="0" xfId="8" applyFont="1" applyAlignment="1">
      <alignment horizontal="center" vertical="center"/>
    </xf>
    <xf numFmtId="0" fontId="12" fillId="0" borderId="4" xfId="8" applyFont="1" applyBorder="1" applyAlignment="1">
      <alignment horizontal="center" vertical="center"/>
    </xf>
    <xf numFmtId="0" fontId="15" fillId="0" borderId="1" xfId="8" applyFont="1" applyBorder="1" applyAlignment="1">
      <alignment horizontal="center" vertical="center"/>
    </xf>
    <xf numFmtId="0" fontId="15" fillId="0" borderId="3" xfId="8" applyFont="1" applyBorder="1" applyAlignment="1">
      <alignment horizontal="center" vertical="center"/>
    </xf>
    <xf numFmtId="0" fontId="13" fillId="0" borderId="4" xfId="0" quotePrefix="1" applyFont="1" applyBorder="1" applyAlignment="1">
      <alignment vertical="center"/>
    </xf>
    <xf numFmtId="0" fontId="8" fillId="0" borderId="0" xfId="8" applyFont="1" applyAlignment="1">
      <alignment horizontal="center"/>
    </xf>
    <xf numFmtId="0" fontId="15" fillId="0" borderId="4" xfId="8" applyFont="1" applyBorder="1" applyAlignment="1">
      <alignment horizontal="center" vertical="center"/>
    </xf>
    <xf numFmtId="0" fontId="51" fillId="0" borderId="4" xfId="8" quotePrefix="1" applyFont="1" applyBorder="1" applyAlignment="1">
      <alignment horizontal="center" vertical="center"/>
    </xf>
    <xf numFmtId="49" fontId="11" fillId="2" borderId="4" xfId="0" applyNumberFormat="1" applyFont="1" applyFill="1" applyBorder="1" applyAlignment="1">
      <alignment horizontal="center" vertical="center" wrapText="1"/>
    </xf>
    <xf numFmtId="0" fontId="51" fillId="0" borderId="4" xfId="112" applyFont="1" applyBorder="1" applyAlignment="1">
      <alignment horizontal="center" vertical="top" wrapText="1"/>
    </xf>
    <xf numFmtId="0" fontId="15" fillId="0" borderId="4" xfId="112" quotePrefix="1" applyFont="1" applyBorder="1" applyAlignment="1">
      <alignment horizontal="center" vertical="center" wrapText="1"/>
    </xf>
    <xf numFmtId="0" fontId="51" fillId="0" borderId="4" xfId="112" applyNumberFormat="1" applyFont="1" applyBorder="1" applyAlignment="1">
      <alignment horizontal="center" vertical="center" wrapText="1"/>
    </xf>
    <xf numFmtId="9" fontId="51" fillId="0" borderId="4" xfId="112" applyNumberFormat="1" applyFont="1" applyBorder="1" applyAlignment="1">
      <alignment horizontal="center" vertical="center" wrapText="1"/>
    </xf>
    <xf numFmtId="43" fontId="11" fillId="2" borderId="4" xfId="1" applyFont="1" applyFill="1" applyBorder="1" applyAlignment="1">
      <alignment horizontal="center" vertical="center" wrapText="1"/>
    </xf>
    <xf numFmtId="43" fontId="11" fillId="2" borderId="4" xfId="1" applyFont="1" applyFill="1" applyBorder="1" applyAlignment="1">
      <alignment horizontal="center" vertical="top" wrapText="1"/>
    </xf>
    <xf numFmtId="43" fontId="15" fillId="0" borderId="1" xfId="1" applyFont="1" applyBorder="1" applyAlignment="1">
      <alignment horizontal="justify" vertical="center"/>
    </xf>
    <xf numFmtId="0" fontId="15" fillId="0" borderId="1" xfId="0" applyFont="1" applyBorder="1" applyAlignment="1">
      <alignment horizontal="justify" vertical="center" wrapText="1"/>
    </xf>
    <xf numFmtId="0" fontId="11" fillId="0" borderId="15" xfId="0" applyFont="1" applyBorder="1" applyAlignment="1">
      <alignment vertical="top"/>
    </xf>
    <xf numFmtId="0" fontId="11" fillId="0" borderId="0" xfId="0" applyFont="1" applyBorder="1" applyAlignment="1">
      <alignment vertical="top"/>
    </xf>
    <xf numFmtId="0" fontId="11" fillId="0" borderId="10" xfId="0" applyFont="1" applyBorder="1" applyAlignment="1">
      <alignment vertical="top"/>
    </xf>
    <xf numFmtId="0" fontId="13" fillId="0" borderId="14" xfId="113" applyFont="1" applyFill="1" applyBorder="1" applyAlignment="1">
      <alignment vertical="center" wrapText="1"/>
    </xf>
    <xf numFmtId="0" fontId="13" fillId="0" borderId="6" xfId="113" applyFont="1" applyFill="1" applyBorder="1" applyAlignment="1">
      <alignment vertical="center" wrapText="1"/>
    </xf>
    <xf numFmtId="0" fontId="8" fillId="0" borderId="0" xfId="113" applyFont="1" applyBorder="1"/>
    <xf numFmtId="0" fontId="8" fillId="0" borderId="10" xfId="113" applyFont="1" applyBorder="1"/>
    <xf numFmtId="0" fontId="11" fillId="2" borderId="4" xfId="115" applyFont="1" applyFill="1" applyBorder="1" applyAlignment="1">
      <alignment horizontal="center" vertical="center" wrapText="1"/>
    </xf>
    <xf numFmtId="0" fontId="51" fillId="0" borderId="5" xfId="113" applyFont="1" applyBorder="1" applyAlignment="1">
      <alignment horizontal="justify" vertical="top" wrapText="1"/>
    </xf>
    <xf numFmtId="0" fontId="51" fillId="0" borderId="4" xfId="113" quotePrefix="1" applyFont="1" applyBorder="1" applyAlignment="1">
      <alignment horizontal="center" vertical="top"/>
    </xf>
    <xf numFmtId="0" fontId="15" fillId="0" borderId="8" xfId="115" applyFont="1" applyFill="1" applyBorder="1" applyAlignment="1">
      <alignment horizontal="center" vertical="top" wrapText="1"/>
    </xf>
    <xf numFmtId="0" fontId="51" fillId="0" borderId="4" xfId="113" applyFont="1" applyBorder="1" applyAlignment="1">
      <alignment vertical="top" wrapText="1"/>
    </xf>
    <xf numFmtId="0" fontId="15" fillId="0" borderId="8" xfId="115" applyFont="1" applyFill="1" applyBorder="1" applyAlignment="1">
      <alignment horizontal="center" vertical="center" wrapText="1"/>
    </xf>
    <xf numFmtId="0" fontId="15" fillId="0" borderId="4" xfId="115" applyFont="1" applyFill="1" applyBorder="1" applyAlignment="1">
      <alignment horizontal="center" vertical="center" wrapText="1"/>
    </xf>
    <xf numFmtId="0" fontId="51" fillId="0" borderId="4" xfId="113" quotePrefix="1" applyFont="1" applyBorder="1" applyAlignment="1">
      <alignment vertical="top" wrapText="1"/>
    </xf>
    <xf numFmtId="0" fontId="15" fillId="0" borderId="8" xfId="115" applyFont="1" applyBorder="1" applyAlignment="1">
      <alignment horizontal="center" vertical="top" wrapText="1"/>
    </xf>
    <xf numFmtId="0" fontId="51" fillId="0" borderId="4" xfId="113" applyFont="1" applyBorder="1" applyAlignment="1">
      <alignment horizontal="left" vertical="top" wrapText="1"/>
    </xf>
    <xf numFmtId="0" fontId="50" fillId="0" borderId="4" xfId="113" applyFont="1" applyBorder="1" applyAlignment="1">
      <alignment horizontal="center" vertical="top"/>
    </xf>
    <xf numFmtId="0" fontId="51" fillId="0" borderId="4" xfId="113" applyFont="1" applyFill="1" applyBorder="1" applyAlignment="1">
      <alignment vertical="top" wrapText="1"/>
    </xf>
    <xf numFmtId="0" fontId="51" fillId="0" borderId="5" xfId="113" quotePrefix="1" applyFont="1" applyBorder="1" applyAlignment="1">
      <alignment horizontal="center" vertical="top"/>
    </xf>
    <xf numFmtId="0" fontId="51" fillId="0" borderId="4" xfId="113" applyFont="1" applyBorder="1" applyAlignment="1">
      <alignment horizontal="center" vertical="top" wrapText="1"/>
    </xf>
    <xf numFmtId="0" fontId="51" fillId="0" borderId="4" xfId="113" applyNumberFormat="1" applyFont="1" applyBorder="1" applyAlignment="1">
      <alignment vertical="top" wrapText="1"/>
    </xf>
    <xf numFmtId="0" fontId="51" fillId="0" borderId="5" xfId="113" applyFont="1" applyBorder="1" applyAlignment="1">
      <alignment horizontal="center" vertical="top"/>
    </xf>
    <xf numFmtId="0" fontId="51" fillId="0" borderId="5" xfId="113" applyFont="1" applyBorder="1" applyAlignment="1">
      <alignment vertical="top" wrapText="1"/>
    </xf>
    <xf numFmtId="0" fontId="15" fillId="0" borderId="4" xfId="115" applyFont="1" applyFill="1" applyBorder="1" applyAlignment="1">
      <alignment horizontal="center" vertical="top" wrapText="1"/>
    </xf>
    <xf numFmtId="0" fontId="15" fillId="0" borderId="4" xfId="115" applyFont="1" applyBorder="1" applyAlignment="1">
      <alignment horizontal="center" vertical="top" wrapText="1"/>
    </xf>
    <xf numFmtId="0" fontId="12" fillId="0" borderId="4" xfId="113" applyFont="1" applyFill="1" applyBorder="1" applyAlignment="1">
      <alignment horizontal="center" vertical="top"/>
    </xf>
    <xf numFmtId="0" fontId="8" fillId="0" borderId="4" xfId="113" applyFont="1" applyFill="1" applyBorder="1" applyAlignment="1">
      <alignment horizontal="center" vertical="top"/>
    </xf>
    <xf numFmtId="0" fontId="50" fillId="0" borderId="4" xfId="113" quotePrefix="1" applyFont="1" applyBorder="1" applyAlignment="1">
      <alignment vertical="top" wrapText="1"/>
    </xf>
    <xf numFmtId="0" fontId="50" fillId="0" borderId="4" xfId="113" applyFont="1" applyBorder="1" applyAlignment="1">
      <alignment vertical="top" wrapText="1"/>
    </xf>
    <xf numFmtId="0" fontId="50" fillId="0" borderId="3" xfId="113" applyFont="1" applyBorder="1" applyAlignment="1">
      <alignment horizontal="center" vertical="top" wrapText="1"/>
    </xf>
    <xf numFmtId="0" fontId="50" fillId="0" borderId="3" xfId="113" applyFont="1" applyBorder="1" applyAlignment="1">
      <alignment vertical="top" wrapText="1"/>
    </xf>
    <xf numFmtId="0" fontId="50" fillId="0" borderId="4" xfId="113" applyFont="1" applyBorder="1" applyAlignment="1">
      <alignment horizontal="center" vertical="top" wrapText="1"/>
    </xf>
    <xf numFmtId="0" fontId="8" fillId="0" borderId="4" xfId="113" applyFont="1" applyFill="1" applyBorder="1" applyAlignment="1">
      <alignment horizontal="center" vertical="top" wrapText="1"/>
    </xf>
    <xf numFmtId="0" fontId="18" fillId="0" borderId="0" xfId="113" applyFont="1"/>
    <xf numFmtId="0" fontId="12" fillId="0" borderId="0" xfId="113" applyFont="1"/>
    <xf numFmtId="0" fontId="8" fillId="0" borderId="0" xfId="113" applyFont="1"/>
    <xf numFmtId="0" fontId="15" fillId="0" borderId="4" xfId="113" applyFont="1" applyBorder="1" applyAlignment="1">
      <alignment vertical="top" wrapText="1"/>
    </xf>
    <xf numFmtId="0" fontId="15" fillId="0" borderId="5" xfId="113" applyFont="1" applyBorder="1" applyAlignment="1">
      <alignment horizontal="justify" vertical="top" wrapText="1"/>
    </xf>
    <xf numFmtId="0" fontId="15" fillId="0" borderId="5" xfId="113" applyFont="1" applyBorder="1" applyAlignment="1">
      <alignment vertical="top" wrapText="1"/>
    </xf>
    <xf numFmtId="0" fontId="15" fillId="0" borderId="4" xfId="113" applyFont="1" applyBorder="1" applyAlignment="1">
      <alignment horizontal="center" vertical="top" wrapText="1"/>
    </xf>
    <xf numFmtId="0" fontId="15" fillId="0" borderId="4" xfId="113" quotePrefix="1" applyFont="1" applyBorder="1" applyAlignment="1">
      <alignment horizontal="center" vertical="top"/>
    </xf>
    <xf numFmtId="0" fontId="15" fillId="0" borderId="4" xfId="113" applyFont="1" applyBorder="1" applyAlignment="1">
      <alignment horizontal="center" vertical="top"/>
    </xf>
    <xf numFmtId="0" fontId="15" fillId="0" borderId="4" xfId="113" applyFont="1" applyFill="1" applyBorder="1" applyAlignment="1">
      <alignment horizontal="center" vertical="top"/>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8" fillId="0" borderId="0" xfId="0" applyFont="1" applyAlignment="1">
      <alignment wrapText="1"/>
    </xf>
    <xf numFmtId="0" fontId="50" fillId="35" borderId="4" xfId="111" applyFont="1" applyFill="1" applyBorder="1" applyAlignment="1">
      <alignment horizontal="justify" vertical="center" wrapText="1"/>
    </xf>
    <xf numFmtId="0" fontId="50" fillId="0" borderId="8" xfId="115" applyFont="1" applyBorder="1" applyAlignment="1">
      <alignment horizontal="center" vertical="center" wrapText="1"/>
    </xf>
    <xf numFmtId="0" fontId="51" fillId="0" borderId="8" xfId="115" applyFont="1" applyBorder="1" applyAlignment="1">
      <alignment horizontal="center" vertical="center" wrapText="1"/>
    </xf>
    <xf numFmtId="0" fontId="50" fillId="35" borderId="4" xfId="115" applyFont="1" applyFill="1" applyBorder="1" applyAlignment="1">
      <alignment horizontal="center" vertical="center" wrapText="1"/>
    </xf>
    <xf numFmtId="0" fontId="51" fillId="0" borderId="4" xfId="115" applyFont="1" applyBorder="1" applyAlignment="1">
      <alignment horizontal="center" vertical="center" wrapText="1"/>
    </xf>
    <xf numFmtId="0" fontId="50" fillId="35" borderId="4" xfId="111" applyFont="1" applyFill="1" applyBorder="1" applyAlignment="1">
      <alignment horizontal="left" vertical="center" wrapText="1"/>
    </xf>
    <xf numFmtId="0" fontId="52" fillId="0" borderId="4" xfId="115" applyFont="1" applyBorder="1" applyAlignment="1">
      <alignment horizontal="center" vertical="center" wrapText="1"/>
    </xf>
    <xf numFmtId="0" fontId="51" fillId="0" borderId="2" xfId="115" applyFont="1" applyBorder="1" applyAlignment="1">
      <alignment horizontal="center" vertical="center" wrapText="1"/>
    </xf>
    <xf numFmtId="0" fontId="51" fillId="0" borderId="5" xfId="115" applyFont="1" applyBorder="1" applyAlignment="1">
      <alignment horizontal="center" vertical="center" wrapText="1"/>
    </xf>
    <xf numFmtId="173" fontId="51" fillId="0" borderId="4" xfId="115" applyNumberFormat="1" applyFont="1" applyBorder="1" applyAlignment="1">
      <alignment horizontal="center" vertical="center" wrapText="1"/>
    </xf>
    <xf numFmtId="0" fontId="51" fillId="0" borderId="4" xfId="115" applyFont="1" applyBorder="1" applyAlignment="1">
      <alignment horizontal="center" vertical="center"/>
    </xf>
    <xf numFmtId="0" fontId="51" fillId="0" borderId="4" xfId="0" applyFont="1" applyBorder="1" applyAlignment="1">
      <alignment horizontal="center" vertical="center" wrapText="1"/>
    </xf>
    <xf numFmtId="0" fontId="51" fillId="0" borderId="4" xfId="112" applyFont="1" applyBorder="1" applyAlignment="1">
      <alignment horizontal="center" wrapText="1"/>
    </xf>
    <xf numFmtId="0" fontId="51" fillId="0" borderId="12" xfId="115" applyFont="1" applyBorder="1" applyAlignment="1">
      <alignment horizontal="center" vertical="center" wrapText="1"/>
    </xf>
    <xf numFmtId="0" fontId="51" fillId="0" borderId="4" xfId="111" applyFont="1" applyBorder="1" applyAlignment="1">
      <alignment horizontal="center" vertical="center"/>
    </xf>
    <xf numFmtId="0" fontId="51" fillId="0" borderId="3" xfId="115" applyFont="1" applyBorder="1" applyAlignment="1">
      <alignment horizontal="center" vertical="center" wrapText="1"/>
    </xf>
    <xf numFmtId="0" fontId="51" fillId="0" borderId="3" xfId="112" quotePrefix="1" applyFont="1" applyBorder="1" applyAlignment="1">
      <alignment horizontal="center" vertical="center" wrapText="1"/>
    </xf>
    <xf numFmtId="0" fontId="51" fillId="0" borderId="1" xfId="111" applyFont="1" applyBorder="1" applyAlignment="1">
      <alignment horizontal="center" vertical="center" wrapText="1"/>
    </xf>
    <xf numFmtId="173" fontId="51" fillId="0" borderId="3" xfId="115" applyNumberFormat="1" applyFont="1" applyBorder="1" applyAlignment="1">
      <alignment horizontal="center" vertical="center" wrapText="1"/>
    </xf>
    <xf numFmtId="0" fontId="50" fillId="0" borderId="4" xfId="112" applyFont="1" applyBorder="1" applyAlignment="1">
      <alignment horizontal="justify" vertical="top" wrapText="1"/>
    </xf>
    <xf numFmtId="0" fontId="50" fillId="0" borderId="4" xfId="78" applyFont="1" applyBorder="1" applyAlignment="1">
      <alignment horizontal="center" vertical="center" wrapText="1"/>
    </xf>
    <xf numFmtId="0" fontId="50" fillId="0" borderId="4" xfId="112" applyFont="1" applyBorder="1" applyAlignment="1">
      <alignment horizontal="center" vertical="center" wrapText="1"/>
    </xf>
    <xf numFmtId="10" fontId="50" fillId="0" borderId="4" xfId="78" applyNumberFormat="1" applyFont="1" applyBorder="1" applyAlignment="1">
      <alignment horizontal="center" vertical="center" wrapText="1"/>
    </xf>
    <xf numFmtId="0" fontId="15" fillId="0" borderId="5" xfId="78" applyFont="1" applyBorder="1" applyAlignment="1">
      <alignment horizontal="center" vertical="center" wrapText="1"/>
    </xf>
    <xf numFmtId="43" fontId="12" fillId="0" borderId="1" xfId="1" applyFont="1" applyBorder="1" applyAlignment="1">
      <alignment horizontal="center"/>
    </xf>
    <xf numFmtId="43" fontId="12" fillId="0" borderId="3" xfId="1" applyFont="1" applyBorder="1" applyAlignment="1">
      <alignment horizontal="center"/>
    </xf>
    <xf numFmtId="170" fontId="12" fillId="0" borderId="1" xfId="1" applyNumberFormat="1" applyFont="1" applyBorder="1" applyAlignment="1">
      <alignment horizontal="center"/>
    </xf>
    <xf numFmtId="0" fontId="12" fillId="0" borderId="3" xfId="0" applyFont="1" applyBorder="1" applyAlignment="1">
      <alignment horizontal="center"/>
    </xf>
    <xf numFmtId="2" fontId="12" fillId="0" borderId="3" xfId="0" applyNumberFormat="1" applyFont="1" applyBorder="1" applyAlignment="1">
      <alignment horizontal="center"/>
    </xf>
    <xf numFmtId="43" fontId="55" fillId="0" borderId="3" xfId="1" quotePrefix="1" applyFont="1" applyBorder="1" applyAlignment="1">
      <alignment horizontal="center" vertical="center"/>
    </xf>
    <xf numFmtId="43" fontId="8" fillId="0" borderId="0" xfId="1" applyFont="1"/>
    <xf numFmtId="171" fontId="50" fillId="35" borderId="1" xfId="109" applyNumberFormat="1" applyFont="1" applyFill="1" applyBorder="1" applyAlignment="1">
      <alignment horizontal="center" vertical="center" wrapText="1"/>
    </xf>
    <xf numFmtId="9" fontId="15" fillId="35" borderId="3" xfId="114" applyFont="1" applyFill="1" applyBorder="1" applyAlignment="1">
      <alignment horizontal="center" vertical="center"/>
    </xf>
    <xf numFmtId="0" fontId="12" fillId="0" borderId="0" xfId="0" applyFont="1" applyAlignment="1">
      <alignment horizontal="center" vertical="center" wrapText="1"/>
    </xf>
    <xf numFmtId="0" fontId="52" fillId="0" borderId="1" xfId="0" applyFont="1" applyBorder="1" applyAlignment="1">
      <alignment vertical="center" wrapText="1"/>
    </xf>
    <xf numFmtId="171" fontId="58" fillId="35" borderId="1" xfId="109" applyNumberFormat="1" applyFont="1" applyFill="1" applyBorder="1" applyAlignment="1">
      <alignment horizontal="center" vertical="center" wrapText="1"/>
    </xf>
    <xf numFmtId="43" fontId="51" fillId="0" borderId="4" xfId="1" quotePrefix="1" applyFont="1" applyFill="1" applyBorder="1" applyAlignment="1">
      <alignment horizontal="center" vertical="center"/>
    </xf>
    <xf numFmtId="9" fontId="8" fillId="0" borderId="0" xfId="114" applyFont="1"/>
    <xf numFmtId="9" fontId="11" fillId="2" borderId="3" xfId="114" applyFont="1" applyFill="1" applyBorder="1" applyAlignment="1">
      <alignment horizontal="center" vertical="center" wrapText="1"/>
    </xf>
    <xf numFmtId="9" fontId="13" fillId="0" borderId="1" xfId="114" applyFont="1" applyBorder="1" applyAlignment="1">
      <alignment horizontal="center" vertical="center"/>
    </xf>
    <xf numFmtId="9" fontId="15" fillId="0" borderId="1" xfId="114" applyFont="1" applyBorder="1" applyAlignment="1">
      <alignment vertical="center"/>
    </xf>
    <xf numFmtId="9" fontId="13" fillId="0" borderId="4" xfId="114" quotePrefix="1" applyFont="1" applyFill="1" applyBorder="1" applyAlignment="1">
      <alignment horizontal="center" vertical="center"/>
    </xf>
    <xf numFmtId="9" fontId="15" fillId="0" borderId="3" xfId="114" applyFont="1" applyBorder="1" applyAlignment="1">
      <alignment vertical="center"/>
    </xf>
    <xf numFmtId="9" fontId="8" fillId="0" borderId="0" xfId="114" applyFont="1" applyBorder="1"/>
    <xf numFmtId="9" fontId="13" fillId="0" borderId="4" xfId="114" quotePrefix="1" applyFont="1" applyBorder="1" applyAlignment="1">
      <alignment horizontal="center" vertical="center"/>
    </xf>
    <xf numFmtId="49" fontId="11" fillId="2" borderId="5" xfId="0" applyNumberFormat="1" applyFont="1" applyFill="1" applyBorder="1" applyAlignment="1">
      <alignment horizontal="center" vertical="center" wrapText="1"/>
    </xf>
    <xf numFmtId="49" fontId="11" fillId="2" borderId="3" xfId="0" applyNumberFormat="1" applyFont="1" applyFill="1" applyBorder="1" applyAlignment="1">
      <alignment horizontal="center" vertical="center" wrapText="1"/>
    </xf>
    <xf numFmtId="43" fontId="11" fillId="2" borderId="3" xfId="1" applyFont="1" applyFill="1" applyBorder="1" applyAlignment="1">
      <alignment horizontal="center" vertical="center" wrapText="1"/>
    </xf>
    <xf numFmtId="0" fontId="15" fillId="0" borderId="4" xfId="113" applyFont="1" applyBorder="1" applyAlignment="1">
      <alignment horizontal="center" vertical="center" wrapText="1"/>
    </xf>
    <xf numFmtId="0" fontId="15" fillId="0" borderId="4" xfId="113" applyFont="1" applyBorder="1" applyAlignment="1">
      <alignment horizontal="center" vertical="center"/>
    </xf>
    <xf numFmtId="0" fontId="15" fillId="0" borderId="4" xfId="113" applyFont="1" applyFill="1" applyBorder="1" applyAlignment="1">
      <alignment horizontal="center" vertical="center"/>
    </xf>
    <xf numFmtId="43" fontId="15" fillId="0" borderId="0" xfId="1" applyFont="1"/>
    <xf numFmtId="43" fontId="15" fillId="0" borderId="1" xfId="1" applyFont="1" applyBorder="1" applyAlignment="1">
      <alignment horizontal="center" vertical="center"/>
    </xf>
    <xf numFmtId="43" fontId="12" fillId="0" borderId="3" xfId="1" applyFont="1" applyBorder="1" applyAlignment="1">
      <alignment vertical="center"/>
    </xf>
    <xf numFmtId="43" fontId="15" fillId="0" borderId="1" xfId="1" applyFont="1" applyBorder="1" applyAlignment="1">
      <alignment horizontal="center" vertical="center"/>
    </xf>
    <xf numFmtId="0" fontId="50" fillId="0" borderId="1" xfId="0" applyFont="1" applyBorder="1" applyAlignment="1">
      <alignment horizontal="center" vertical="center" wrapText="1"/>
    </xf>
    <xf numFmtId="43" fontId="15" fillId="0" borderId="1" xfId="1" applyFont="1" applyBorder="1" applyAlignment="1">
      <alignment horizontal="center" vertical="center"/>
    </xf>
    <xf numFmtId="43" fontId="55" fillId="0" borderId="1" xfId="1" applyFont="1" applyBorder="1" applyAlignment="1">
      <alignment horizontal="center" vertical="center"/>
    </xf>
    <xf numFmtId="43" fontId="55" fillId="0" borderId="1" xfId="0" quotePrefix="1" applyNumberFormat="1" applyFont="1" applyBorder="1" applyAlignment="1">
      <alignment horizontal="center" vertical="center"/>
    </xf>
    <xf numFmtId="0" fontId="52" fillId="0" borderId="1" xfId="0" applyFont="1" applyBorder="1" applyAlignment="1">
      <alignment horizontal="center" vertical="center" wrapText="1"/>
    </xf>
    <xf numFmtId="43" fontId="55" fillId="0" borderId="1" xfId="0" applyNumberFormat="1" applyFont="1" applyBorder="1" applyAlignment="1">
      <alignment horizontal="justify" vertical="center"/>
    </xf>
    <xf numFmtId="43" fontId="15" fillId="0" borderId="4" xfId="1" applyFont="1" applyBorder="1" applyAlignment="1">
      <alignment horizontal="center"/>
    </xf>
    <xf numFmtId="43" fontId="15" fillId="0" borderId="1" xfId="1" applyFont="1" applyBorder="1" applyAlignment="1">
      <alignment horizontal="center"/>
    </xf>
    <xf numFmtId="43" fontId="15" fillId="0" borderId="3" xfId="1" applyFont="1" applyBorder="1" applyAlignment="1">
      <alignment horizontal="center"/>
    </xf>
    <xf numFmtId="1" fontId="54" fillId="35" borderId="1" xfId="0" quotePrefix="1" applyNumberFormat="1" applyFont="1" applyFill="1" applyBorder="1" applyAlignment="1">
      <alignment horizontal="center" vertical="center"/>
    </xf>
    <xf numFmtId="1" fontId="53" fillId="35" borderId="1" xfId="0" quotePrefix="1" applyNumberFormat="1" applyFont="1" applyFill="1" applyBorder="1" applyAlignment="1">
      <alignment horizontal="center" vertical="center" wrapText="1"/>
    </xf>
    <xf numFmtId="1" fontId="53" fillId="35" borderId="1" xfId="0" applyNumberFormat="1" applyFont="1" applyFill="1" applyBorder="1" applyAlignment="1">
      <alignment horizontal="center" vertical="center" wrapText="1"/>
    </xf>
    <xf numFmtId="1" fontId="54" fillId="35" borderId="1" xfId="0" quotePrefix="1" applyNumberFormat="1" applyFont="1" applyFill="1" applyBorder="1" applyAlignment="1">
      <alignment horizontal="center" vertical="center" wrapText="1"/>
    </xf>
    <xf numFmtId="0" fontId="8" fillId="0" borderId="0" xfId="0" applyFont="1" applyAlignment="1">
      <alignment horizontal="center" vertical="center"/>
    </xf>
    <xf numFmtId="0" fontId="15" fillId="0" borderId="0" xfId="0" applyFont="1" applyAlignment="1">
      <alignment horizontal="center" vertical="center"/>
    </xf>
    <xf numFmtId="0" fontId="15" fillId="0" borderId="1" xfId="0" applyFont="1" applyBorder="1" applyAlignment="1">
      <alignment horizontal="center" vertical="center"/>
    </xf>
    <xf numFmtId="0" fontId="15" fillId="0" borderId="3" xfId="0" applyFont="1" applyBorder="1" applyAlignment="1">
      <alignment horizontal="center" vertical="center"/>
    </xf>
    <xf numFmtId="43" fontId="8" fillId="0" borderId="0" xfId="1" applyFont="1" applyAlignment="1">
      <alignment horizontal="center"/>
    </xf>
    <xf numFmtId="43" fontId="8" fillId="0" borderId="0" xfId="0" applyNumberFormat="1" applyFont="1" applyAlignment="1">
      <alignment horizontal="center"/>
    </xf>
    <xf numFmtId="165" fontId="58" fillId="0" borderId="1" xfId="2" applyNumberFormat="1" applyFont="1" applyBorder="1" applyAlignment="1">
      <alignment vertical="center"/>
    </xf>
    <xf numFmtId="165" fontId="58" fillId="0" borderId="3" xfId="2" applyNumberFormat="1" applyFont="1" applyBorder="1" applyAlignment="1">
      <alignment vertical="center"/>
    </xf>
    <xf numFmtId="43" fontId="58" fillId="0" borderId="3" xfId="2" applyFont="1" applyBorder="1" applyAlignment="1">
      <alignment vertical="center"/>
    </xf>
    <xf numFmtId="0" fontId="20" fillId="0" borderId="0" xfId="0" applyFont="1" applyAlignment="1">
      <alignment horizontal="center" vertical="center" wrapText="1"/>
    </xf>
    <xf numFmtId="0" fontId="9" fillId="0" borderId="13" xfId="0" applyFont="1" applyBorder="1" applyAlignment="1">
      <alignment horizontal="center" vertical="center"/>
    </xf>
    <xf numFmtId="0" fontId="8" fillId="0" borderId="0" xfId="0" applyFont="1" applyAlignment="1">
      <alignment horizontal="center" vertical="center" wrapText="1"/>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11" fillId="0" borderId="5" xfId="0" applyFont="1" applyBorder="1" applyAlignment="1">
      <alignment horizontal="justify" vertical="center"/>
    </xf>
    <xf numFmtId="0" fontId="11" fillId="0" borderId="7" xfId="0" applyFont="1" applyBorder="1" applyAlignment="1">
      <alignment horizontal="justify" vertical="center"/>
    </xf>
    <xf numFmtId="0" fontId="11" fillId="0" borderId="12" xfId="0" applyFont="1" applyBorder="1" applyAlignment="1">
      <alignment horizontal="justify" vertical="center"/>
    </xf>
    <xf numFmtId="0" fontId="13" fillId="2" borderId="8" xfId="0" applyFont="1" applyFill="1" applyBorder="1" applyAlignment="1">
      <alignment horizontal="justify" vertical="center" wrapText="1"/>
    </xf>
    <xf numFmtId="0" fontId="13" fillId="2" borderId="9" xfId="0" applyFont="1" applyFill="1" applyBorder="1" applyAlignment="1">
      <alignment horizontal="justify" vertical="center" wrapText="1"/>
    </xf>
    <xf numFmtId="0" fontId="13" fillId="2" borderId="14" xfId="0" applyFont="1" applyFill="1" applyBorder="1" applyAlignment="1">
      <alignment horizontal="justify" vertical="center" wrapText="1"/>
    </xf>
    <xf numFmtId="0" fontId="13" fillId="2" borderId="11" xfId="0" applyFont="1" applyFill="1" applyBorder="1" applyAlignment="1">
      <alignment horizontal="justify" vertical="center" wrapText="1"/>
    </xf>
    <xf numFmtId="0" fontId="13" fillId="2" borderId="5" xfId="0" applyFont="1" applyFill="1" applyBorder="1" applyAlignment="1">
      <alignment horizontal="center" vertical="center"/>
    </xf>
    <xf numFmtId="0" fontId="13" fillId="2" borderId="7" xfId="0" applyFont="1" applyFill="1" applyBorder="1" applyAlignment="1">
      <alignment horizontal="center" vertical="center"/>
    </xf>
    <xf numFmtId="0" fontId="13" fillId="2" borderId="12" xfId="0" applyFont="1" applyFill="1" applyBorder="1" applyAlignment="1">
      <alignment horizontal="center" vertical="center"/>
    </xf>
    <xf numFmtId="0" fontId="11" fillId="35" borderId="14" xfId="0" applyFont="1" applyFill="1" applyBorder="1" applyAlignment="1">
      <alignment horizontal="left" vertical="center"/>
    </xf>
    <xf numFmtId="0" fontId="11" fillId="35" borderId="11" xfId="0" applyFont="1" applyFill="1" applyBorder="1" applyAlignment="1">
      <alignment horizontal="left" vertical="center"/>
    </xf>
    <xf numFmtId="0" fontId="11" fillId="35" borderId="8" xfId="0" applyFont="1" applyFill="1" applyBorder="1" applyAlignment="1">
      <alignment horizontal="left" vertical="center"/>
    </xf>
    <xf numFmtId="0" fontId="11" fillId="35" borderId="9" xfId="0" applyFont="1" applyFill="1" applyBorder="1" applyAlignment="1">
      <alignment horizontal="left" vertical="center"/>
    </xf>
    <xf numFmtId="0" fontId="13" fillId="0" borderId="8" xfId="0" applyFont="1" applyBorder="1" applyAlignment="1">
      <alignment horizontal="left" vertical="center"/>
    </xf>
    <xf numFmtId="0" fontId="13" fillId="0" borderId="9" xfId="0" applyFont="1" applyBorder="1" applyAlignment="1">
      <alignment horizontal="left" vertical="center"/>
    </xf>
    <xf numFmtId="0" fontId="13" fillId="0" borderId="14" xfId="0" applyFont="1" applyBorder="1" applyAlignment="1">
      <alignment horizontal="left" vertical="center"/>
    </xf>
    <xf numFmtId="0" fontId="13" fillId="0" borderId="11" xfId="0" applyFont="1" applyBorder="1" applyAlignment="1">
      <alignment horizontal="left" vertical="center"/>
    </xf>
    <xf numFmtId="0" fontId="10" fillId="2" borderId="3" xfId="0" applyFont="1" applyFill="1" applyBorder="1" applyAlignment="1">
      <alignment horizontal="center" vertical="center" wrapText="1"/>
    </xf>
    <xf numFmtId="0" fontId="11" fillId="0" borderId="5" xfId="0" applyFont="1" applyBorder="1" applyAlignment="1">
      <alignment horizontal="left" vertical="center"/>
    </xf>
    <xf numFmtId="0" fontId="11" fillId="0" borderId="7" xfId="0" applyFont="1" applyBorder="1" applyAlignment="1">
      <alignment horizontal="left" vertical="center"/>
    </xf>
    <xf numFmtId="0" fontId="11" fillId="0" borderId="12" xfId="0" applyFont="1" applyBorder="1" applyAlignment="1">
      <alignment horizontal="left" vertical="center"/>
    </xf>
    <xf numFmtId="43" fontId="13" fillId="0" borderId="2" xfId="1" applyFont="1" applyBorder="1" applyAlignment="1">
      <alignment vertical="center"/>
    </xf>
    <xf numFmtId="43" fontId="13" fillId="0" borderId="3" xfId="1" applyFont="1" applyBorder="1" applyAlignment="1">
      <alignment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43" fontId="11" fillId="0" borderId="2" xfId="1" applyFont="1" applyBorder="1" applyAlignment="1">
      <alignment vertical="center"/>
    </xf>
    <xf numFmtId="43" fontId="11" fillId="0" borderId="3" xfId="1" applyFont="1" applyBorder="1" applyAlignment="1">
      <alignment vertical="center"/>
    </xf>
    <xf numFmtId="0" fontId="13" fillId="2" borderId="5" xfId="0" applyNumberFormat="1" applyFont="1" applyFill="1" applyBorder="1" applyAlignment="1">
      <alignment horizontal="center" vertical="center" wrapText="1"/>
    </xf>
    <xf numFmtId="0" fontId="13" fillId="2" borderId="7" xfId="0" applyNumberFormat="1" applyFont="1" applyFill="1" applyBorder="1" applyAlignment="1">
      <alignment horizontal="center" vertical="center" wrapText="1"/>
    </xf>
    <xf numFmtId="0" fontId="13" fillId="2" borderId="12" xfId="0" applyNumberFormat="1"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8" fillId="0" borderId="13" xfId="0" applyFont="1" applyBorder="1" applyAlignment="1">
      <alignment horizontal="left" wrapText="1"/>
    </xf>
    <xf numFmtId="0" fontId="13" fillId="2" borderId="5" xfId="0" applyFont="1" applyFill="1" applyBorder="1" applyAlignment="1">
      <alignment horizontal="center" vertical="center" wrapText="1"/>
    </xf>
    <xf numFmtId="0" fontId="13" fillId="2" borderId="7" xfId="0" applyFont="1" applyFill="1" applyBorder="1" applyAlignment="1">
      <alignment horizontal="center" vertical="center" wrapText="1"/>
    </xf>
    <xf numFmtId="9" fontId="13" fillId="2" borderId="2" xfId="114" applyFont="1" applyFill="1" applyBorder="1" applyAlignment="1">
      <alignment horizontal="center" vertical="center" wrapText="1"/>
    </xf>
    <xf numFmtId="9" fontId="13" fillId="2" borderId="3" xfId="114" applyFont="1" applyFill="1" applyBorder="1" applyAlignment="1">
      <alignment horizontal="center" vertical="center" wrapText="1"/>
    </xf>
    <xf numFmtId="0" fontId="9" fillId="2" borderId="8" xfId="8" applyFont="1" applyFill="1" applyBorder="1" applyAlignment="1">
      <alignment horizontal="center" vertical="center" wrapText="1"/>
    </xf>
    <xf numFmtId="0" fontId="9" fillId="2" borderId="13" xfId="8" applyFont="1" applyFill="1" applyBorder="1" applyAlignment="1">
      <alignment horizontal="center" vertical="center" wrapText="1"/>
    </xf>
    <xf numFmtId="0" fontId="9" fillId="2" borderId="9" xfId="8" applyFont="1" applyFill="1" applyBorder="1" applyAlignment="1">
      <alignment horizontal="center" vertical="center" wrapText="1"/>
    </xf>
    <xf numFmtId="0" fontId="9" fillId="2" borderId="14" xfId="8" applyFont="1" applyFill="1" applyBorder="1" applyAlignment="1">
      <alignment horizontal="center" vertical="center" wrapText="1"/>
    </xf>
    <xf numFmtId="0" fontId="9" fillId="2" borderId="6" xfId="8" applyFont="1" applyFill="1" applyBorder="1" applyAlignment="1">
      <alignment horizontal="center" vertical="center" wrapText="1"/>
    </xf>
    <xf numFmtId="0" fontId="9" fillId="2" borderId="11" xfId="8" applyFont="1" applyFill="1" applyBorder="1" applyAlignment="1">
      <alignment horizontal="center" vertical="center" wrapText="1"/>
    </xf>
    <xf numFmtId="0" fontId="11" fillId="2" borderId="1" xfId="8" applyFont="1" applyFill="1" applyBorder="1" applyAlignment="1">
      <alignment horizontal="center" vertical="center" wrapText="1"/>
    </xf>
    <xf numFmtId="0" fontId="12" fillId="2" borderId="1" xfId="8" applyFont="1" applyFill="1" applyBorder="1" applyAlignment="1">
      <alignment horizontal="center" vertical="center" wrapText="1"/>
    </xf>
    <xf numFmtId="0" fontId="12" fillId="2" borderId="3" xfId="8" applyFont="1" applyFill="1" applyBorder="1" applyAlignment="1">
      <alignment horizontal="center" vertical="center" wrapText="1"/>
    </xf>
    <xf numFmtId="0" fontId="11" fillId="2" borderId="1" xfId="8" applyFont="1" applyFill="1" applyBorder="1" applyAlignment="1">
      <alignment vertical="center" wrapText="1"/>
    </xf>
    <xf numFmtId="0" fontId="12" fillId="2" borderId="1" xfId="8" applyFont="1" applyFill="1" applyBorder="1" applyAlignment="1">
      <alignment vertical="center" wrapText="1"/>
    </xf>
    <xf numFmtId="0" fontId="12" fillId="2" borderId="3" xfId="8" applyFont="1" applyFill="1" applyBorder="1" applyAlignment="1">
      <alignment vertical="center" wrapText="1"/>
    </xf>
    <xf numFmtId="0" fontId="0" fillId="0" borderId="7" xfId="0" applyBorder="1" applyAlignment="1">
      <alignment horizontal="justify"/>
    </xf>
    <xf numFmtId="0" fontId="0" fillId="0" borderId="12" xfId="0" applyBorder="1" applyAlignment="1">
      <alignment horizontal="justify"/>
    </xf>
    <xf numFmtId="0" fontId="11" fillId="0" borderId="5" xfId="8" applyFont="1" applyBorder="1" applyAlignment="1">
      <alignment horizontal="justify" vertical="center"/>
    </xf>
    <xf numFmtId="0" fontId="11" fillId="0" borderId="7" xfId="8" applyFont="1" applyBorder="1" applyAlignment="1">
      <alignment horizontal="justify" vertical="center"/>
    </xf>
    <xf numFmtId="0" fontId="11" fillId="0" borderId="12" xfId="8" applyFont="1" applyBorder="1" applyAlignment="1">
      <alignment horizontal="justify" vertical="center"/>
    </xf>
    <xf numFmtId="0" fontId="11" fillId="2" borderId="2" xfId="8" applyFont="1" applyFill="1" applyBorder="1" applyAlignment="1">
      <alignment horizontal="center" vertical="center"/>
    </xf>
    <xf numFmtId="0" fontId="11" fillId="2" borderId="1" xfId="8" applyFont="1" applyFill="1" applyBorder="1" applyAlignment="1">
      <alignment horizontal="center" vertical="center"/>
    </xf>
    <xf numFmtId="0" fontId="11" fillId="2" borderId="3" xfId="8" applyFont="1" applyFill="1" applyBorder="1" applyAlignment="1">
      <alignment horizontal="center" vertical="center"/>
    </xf>
    <xf numFmtId="0" fontId="11" fillId="2" borderId="5" xfId="8" applyFont="1" applyFill="1" applyBorder="1" applyAlignment="1">
      <alignment horizontal="center" vertical="center" wrapText="1"/>
    </xf>
    <xf numFmtId="0" fontId="11" fillId="2" borderId="7" xfId="8" applyFont="1" applyFill="1" applyBorder="1" applyAlignment="1">
      <alignment horizontal="center" vertical="center" wrapText="1"/>
    </xf>
    <xf numFmtId="0" fontId="11" fillId="2" borderId="12" xfId="8" applyFont="1" applyFill="1" applyBorder="1" applyAlignment="1">
      <alignment horizontal="center" vertical="center" wrapText="1"/>
    </xf>
    <xf numFmtId="9" fontId="11" fillId="2" borderId="5" xfId="114" applyFont="1" applyFill="1" applyBorder="1" applyAlignment="1">
      <alignment horizontal="center" vertical="center" wrapText="1"/>
    </xf>
    <xf numFmtId="9" fontId="11" fillId="2" borderId="12" xfId="114" applyFont="1" applyFill="1" applyBorder="1" applyAlignment="1">
      <alignment horizontal="center" vertical="center" wrapText="1"/>
    </xf>
    <xf numFmtId="9" fontId="11" fillId="2" borderId="7" xfId="114" applyFont="1" applyFill="1" applyBorder="1" applyAlignment="1">
      <alignment horizontal="center" vertical="center" wrapText="1"/>
    </xf>
    <xf numFmtId="0" fontId="13" fillId="0" borderId="15" xfId="0" quotePrefix="1" applyFont="1" applyBorder="1" applyAlignment="1">
      <alignment horizontal="justify" vertical="center"/>
    </xf>
    <xf numFmtId="0" fontId="13" fillId="0" borderId="0" xfId="0" quotePrefix="1" applyFont="1" applyBorder="1" applyAlignment="1">
      <alignment horizontal="justify" vertical="center"/>
    </xf>
    <xf numFmtId="0" fontId="13" fillId="0" borderId="10" xfId="0" quotePrefix="1" applyFont="1" applyBorder="1" applyAlignment="1">
      <alignment horizontal="justify" vertical="center"/>
    </xf>
    <xf numFmtId="0" fontId="13" fillId="2" borderId="5" xfId="0" applyFont="1" applyFill="1" applyBorder="1" applyAlignment="1">
      <alignment horizontal="justify" vertical="center" wrapText="1"/>
    </xf>
    <xf numFmtId="0" fontId="13" fillId="2" borderId="7" xfId="0" applyFont="1" applyFill="1" applyBorder="1" applyAlignment="1">
      <alignment horizontal="justify" vertical="center" wrapText="1"/>
    </xf>
    <xf numFmtId="0" fontId="13" fillId="2" borderId="12" xfId="0" applyFont="1" applyFill="1" applyBorder="1" applyAlignment="1">
      <alignment horizontal="justify" vertical="center" wrapText="1"/>
    </xf>
    <xf numFmtId="0" fontId="13" fillId="0" borderId="15"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4" xfId="0" quotePrefix="1" applyFont="1" applyBorder="1" applyAlignment="1">
      <alignment horizontal="justify" vertical="center"/>
    </xf>
    <xf numFmtId="0" fontId="13" fillId="0" borderId="6" xfId="0" quotePrefix="1" applyFont="1" applyBorder="1" applyAlignment="1">
      <alignment horizontal="justify" vertical="center"/>
    </xf>
    <xf numFmtId="0" fontId="13" fillId="0" borderId="11" xfId="0" quotePrefix="1" applyFont="1" applyBorder="1" applyAlignment="1">
      <alignment horizontal="justify" vertical="center"/>
    </xf>
    <xf numFmtId="0" fontId="12" fillId="0" borderId="8" xfId="0" applyFont="1" applyBorder="1" applyAlignment="1">
      <alignment horizontal="center" vertical="top"/>
    </xf>
    <xf numFmtId="0" fontId="12" fillId="0" borderId="13" xfId="0" applyFont="1" applyBorder="1" applyAlignment="1">
      <alignment horizontal="center" vertical="top"/>
    </xf>
    <xf numFmtId="0" fontId="12" fillId="0" borderId="9" xfId="0" applyFont="1" applyBorder="1" applyAlignment="1">
      <alignment horizontal="center" vertical="top"/>
    </xf>
    <xf numFmtId="0" fontId="11" fillId="0" borderId="15" xfId="0" applyFont="1" applyBorder="1" applyAlignment="1">
      <alignment vertical="top"/>
    </xf>
    <xf numFmtId="0" fontId="11" fillId="0" borderId="0" xfId="0" applyFont="1" applyBorder="1" applyAlignment="1">
      <alignment vertical="top"/>
    </xf>
    <xf numFmtId="0" fontId="11" fillId="0" borderId="10" xfId="0" applyFont="1" applyBorder="1" applyAlignment="1">
      <alignment vertical="top"/>
    </xf>
    <xf numFmtId="0" fontId="11" fillId="0" borderId="15" xfId="0" applyFont="1" applyBorder="1" applyAlignment="1">
      <alignment vertical="top" wrapText="1"/>
    </xf>
    <xf numFmtId="0" fontId="11" fillId="0" borderId="0" xfId="0" applyFont="1" applyBorder="1" applyAlignment="1">
      <alignment vertical="top" wrapText="1"/>
    </xf>
    <xf numFmtId="0" fontId="11" fillId="0" borderId="10" xfId="0" applyFont="1" applyBorder="1" applyAlignment="1">
      <alignment vertical="top" wrapText="1"/>
    </xf>
    <xf numFmtId="0" fontId="12" fillId="0" borderId="14" xfId="0" applyFont="1" applyBorder="1" applyAlignment="1">
      <alignment horizontal="center" vertical="top"/>
    </xf>
    <xf numFmtId="0" fontId="12" fillId="0" borderId="6" xfId="0" applyFont="1" applyBorder="1" applyAlignment="1">
      <alignment horizontal="center" vertical="top"/>
    </xf>
    <xf numFmtId="0" fontId="12" fillId="0" borderId="11" xfId="0" applyFont="1" applyBorder="1" applyAlignment="1">
      <alignment horizontal="center" vertical="top"/>
    </xf>
    <xf numFmtId="0" fontId="11" fillId="0" borderId="15" xfId="0" applyFont="1" applyBorder="1" applyAlignment="1">
      <alignment horizontal="justify" vertical="center" wrapText="1"/>
    </xf>
    <xf numFmtId="0" fontId="11" fillId="0" borderId="0" xfId="0" applyFont="1" applyBorder="1" applyAlignment="1">
      <alignment horizontal="justify" vertical="center" wrapText="1"/>
    </xf>
    <xf numFmtId="0" fontId="11" fillId="0" borderId="10" xfId="0" applyFont="1" applyBorder="1" applyAlignment="1">
      <alignment horizontal="justify" vertical="center" wrapText="1"/>
    </xf>
    <xf numFmtId="0" fontId="50" fillId="0" borderId="0" xfId="0" applyFont="1" applyAlignment="1">
      <alignment horizontal="justify" vertical="center" wrapText="1"/>
    </xf>
    <xf numFmtId="0" fontId="50" fillId="0" borderId="0" xfId="0" applyFont="1" applyAlignment="1">
      <alignment horizontal="justify" vertical="center"/>
    </xf>
    <xf numFmtId="0" fontId="50" fillId="0" borderId="10" xfId="0" applyFont="1" applyBorder="1" applyAlignment="1">
      <alignment horizontal="justify" vertical="center"/>
    </xf>
    <xf numFmtId="0" fontId="11" fillId="0" borderId="0" xfId="0" applyFont="1" applyBorder="1" applyAlignment="1">
      <alignment horizontal="justify" vertical="center"/>
    </xf>
    <xf numFmtId="0" fontId="11" fillId="0" borderId="10" xfId="0" applyFont="1" applyBorder="1" applyAlignment="1">
      <alignment horizontal="justify" vertical="center"/>
    </xf>
    <xf numFmtId="0" fontId="11" fillId="0" borderId="5" xfId="0" applyFont="1" applyFill="1" applyBorder="1" applyAlignment="1">
      <alignment horizontal="left" vertical="center" wrapText="1"/>
    </xf>
    <xf numFmtId="0" fontId="11" fillId="0" borderId="7" xfId="0" applyFont="1" applyFill="1" applyBorder="1" applyAlignment="1">
      <alignment horizontal="left" vertical="center" wrapText="1"/>
    </xf>
    <xf numFmtId="0" fontId="11" fillId="0" borderId="12" xfId="0" applyFont="1" applyFill="1" applyBorder="1" applyAlignment="1">
      <alignment horizontal="left" vertical="center" wrapText="1"/>
    </xf>
    <xf numFmtId="0" fontId="11" fillId="0" borderId="15" xfId="0" applyFont="1" applyBorder="1" applyAlignment="1">
      <alignment horizontal="center" vertical="top" wrapText="1"/>
    </xf>
    <xf numFmtId="0" fontId="11" fillId="0" borderId="0" xfId="0" applyFont="1" applyBorder="1" applyAlignment="1">
      <alignment horizontal="center" vertical="top" wrapText="1"/>
    </xf>
    <xf numFmtId="0" fontId="11" fillId="0" borderId="10" xfId="0" applyFont="1" applyBorder="1" applyAlignment="1">
      <alignment horizontal="center" vertical="top" wrapText="1"/>
    </xf>
    <xf numFmtId="0" fontId="13" fillId="2" borderId="12" xfId="0" applyFont="1" applyFill="1" applyBorder="1" applyAlignment="1">
      <alignment horizontal="center" vertical="center" wrapText="1"/>
    </xf>
    <xf numFmtId="0" fontId="11" fillId="0" borderId="15" xfId="0" applyFont="1" applyBorder="1" applyAlignment="1">
      <alignment horizontal="left" vertical="top" wrapText="1"/>
    </xf>
    <xf numFmtId="0" fontId="11" fillId="0" borderId="0" xfId="0" applyFont="1" applyBorder="1" applyAlignment="1">
      <alignment horizontal="left" vertical="top" wrapText="1"/>
    </xf>
    <xf numFmtId="0" fontId="11" fillId="0" borderId="10" xfId="0" applyFont="1" applyBorder="1" applyAlignment="1">
      <alignment horizontal="left" vertical="top" wrapText="1"/>
    </xf>
    <xf numFmtId="0" fontId="13" fillId="2" borderId="8"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5" xfId="6" applyFont="1" applyFill="1" applyBorder="1" applyAlignment="1">
      <alignment horizontal="left" vertical="center" wrapText="1"/>
    </xf>
    <xf numFmtId="0" fontId="13" fillId="2" borderId="7" xfId="6" applyFont="1" applyFill="1" applyBorder="1" applyAlignment="1">
      <alignment horizontal="left" vertical="center" wrapText="1"/>
    </xf>
    <xf numFmtId="0" fontId="13" fillId="2" borderId="12" xfId="6" applyFont="1" applyFill="1" applyBorder="1" applyAlignment="1">
      <alignment horizontal="left" vertical="center" wrapText="1"/>
    </xf>
    <xf numFmtId="0" fontId="13" fillId="2" borderId="5" xfId="112" applyFont="1" applyFill="1" applyBorder="1" applyAlignment="1">
      <alignment horizontal="left" vertical="center" wrapText="1"/>
    </xf>
    <xf numFmtId="0" fontId="13" fillId="2" borderId="7" xfId="112" applyFont="1" applyFill="1" applyBorder="1" applyAlignment="1">
      <alignment horizontal="left" vertical="center" wrapText="1"/>
    </xf>
    <xf numFmtId="0" fontId="13" fillId="2" borderId="12" xfId="112" applyFont="1" applyFill="1" applyBorder="1" applyAlignment="1">
      <alignment horizontal="left" vertical="center" wrapText="1"/>
    </xf>
    <xf numFmtId="0" fontId="22" fillId="2" borderId="5" xfId="0" applyFont="1" applyFill="1" applyBorder="1" applyAlignment="1">
      <alignment horizontal="center" vertical="center" wrapText="1"/>
    </xf>
    <xf numFmtId="0" fontId="22" fillId="2" borderId="7" xfId="0" applyFont="1" applyFill="1" applyBorder="1" applyAlignment="1">
      <alignment horizontal="center" vertical="center" wrapText="1"/>
    </xf>
    <xf numFmtId="0" fontId="22" fillId="2" borderId="12" xfId="0" applyFont="1" applyFill="1" applyBorder="1" applyAlignment="1">
      <alignment horizontal="center" vertical="center" wrapText="1"/>
    </xf>
    <xf numFmtId="0" fontId="50" fillId="35" borderId="4" xfId="115" applyFont="1" applyFill="1" applyBorder="1" applyAlignment="1">
      <alignment horizontal="center" vertical="center" wrapText="1"/>
    </xf>
    <xf numFmtId="0" fontId="11" fillId="0" borderId="5" xfId="6" applyFont="1" applyBorder="1" applyAlignment="1">
      <alignment horizontal="left" vertical="center"/>
    </xf>
    <xf numFmtId="0" fontId="11" fillId="0" borderId="7" xfId="6" applyFont="1" applyBorder="1" applyAlignment="1">
      <alignment horizontal="left" vertical="center"/>
    </xf>
    <xf numFmtId="0" fontId="11" fillId="0" borderId="12" xfId="6" applyFont="1" applyBorder="1" applyAlignment="1">
      <alignment horizontal="left" vertical="center"/>
    </xf>
    <xf numFmtId="0" fontId="11" fillId="2" borderId="5" xfId="78" applyFont="1" applyFill="1" applyBorder="1" applyAlignment="1">
      <alignment horizontal="left" vertical="center" wrapText="1"/>
    </xf>
    <xf numFmtId="0" fontId="11" fillId="2" borderId="7" xfId="78" applyFont="1" applyFill="1" applyBorder="1" applyAlignment="1">
      <alignment horizontal="left" vertical="center" wrapText="1"/>
    </xf>
    <xf numFmtId="0" fontId="11" fillId="2" borderId="12" xfId="78" applyFont="1" applyFill="1" applyBorder="1" applyAlignment="1">
      <alignment horizontal="left" vertical="center" wrapText="1"/>
    </xf>
    <xf numFmtId="0" fontId="50" fillId="0" borderId="2" xfId="115" applyFont="1" applyBorder="1" applyAlignment="1">
      <alignment horizontal="center" vertical="center" wrapText="1"/>
    </xf>
    <xf numFmtId="0" fontId="50" fillId="0" borderId="3" xfId="115" applyFont="1" applyBorder="1" applyAlignment="1">
      <alignment horizontal="center" vertical="center" wrapText="1"/>
    </xf>
    <xf numFmtId="0" fontId="50" fillId="0" borderId="1" xfId="115" applyFont="1" applyBorder="1" applyAlignment="1">
      <alignment horizontal="center" vertical="center" wrapText="1"/>
    </xf>
    <xf numFmtId="0" fontId="51" fillId="0" borderId="8" xfId="115" applyFont="1" applyBorder="1" applyAlignment="1">
      <alignment horizontal="center" vertical="center" wrapText="1"/>
    </xf>
    <xf numFmtId="0" fontId="51" fillId="0" borderId="15" xfId="115" applyFont="1" applyBorder="1" applyAlignment="1">
      <alignment horizontal="center" vertical="center" wrapText="1"/>
    </xf>
    <xf numFmtId="0" fontId="51" fillId="0" borderId="14" xfId="115" applyFont="1" applyBorder="1" applyAlignment="1">
      <alignment horizontal="center" vertical="center" wrapText="1"/>
    </xf>
    <xf numFmtId="0" fontId="51" fillId="0" borderId="4" xfId="115" applyFont="1" applyBorder="1" applyAlignment="1">
      <alignment horizontal="center" vertical="center" wrapText="1"/>
    </xf>
    <xf numFmtId="0" fontId="51" fillId="0" borderId="2" xfId="115" applyFont="1" applyBorder="1" applyAlignment="1">
      <alignment horizontal="center" vertical="center" wrapText="1"/>
    </xf>
    <xf numFmtId="0" fontId="51" fillId="0" borderId="1" xfId="115" applyFont="1" applyBorder="1" applyAlignment="1">
      <alignment horizontal="center" vertical="center" wrapText="1"/>
    </xf>
    <xf numFmtId="0" fontId="51" fillId="0" borderId="3" xfId="115" applyFont="1" applyBorder="1" applyAlignment="1">
      <alignment horizontal="center" vertical="center" wrapText="1"/>
    </xf>
    <xf numFmtId="0" fontId="13" fillId="2" borderId="5" xfId="113" applyFont="1" applyFill="1" applyBorder="1" applyAlignment="1">
      <alignment horizontal="left" vertical="center" wrapText="1"/>
    </xf>
    <xf numFmtId="0" fontId="13" fillId="2" borderId="7" xfId="113" applyFont="1" applyFill="1" applyBorder="1" applyAlignment="1">
      <alignment horizontal="left" vertical="center" wrapText="1"/>
    </xf>
    <xf numFmtId="0" fontId="13" fillId="2" borderId="12" xfId="113" applyFont="1" applyFill="1" applyBorder="1" applyAlignment="1">
      <alignment horizontal="left" vertical="center" wrapText="1"/>
    </xf>
    <xf numFmtId="0" fontId="13" fillId="0" borderId="2" xfId="0" applyFont="1" applyBorder="1" applyAlignment="1">
      <alignment horizontal="left" vertical="center" wrapText="1"/>
    </xf>
    <xf numFmtId="0" fontId="13" fillId="0" borderId="1" xfId="0" applyFont="1" applyBorder="1" applyAlignment="1">
      <alignment horizontal="left" vertical="center" wrapText="1"/>
    </xf>
    <xf numFmtId="0" fontId="13" fillId="0" borderId="3" xfId="0" applyFont="1" applyBorder="1" applyAlignment="1">
      <alignment horizontal="left" vertical="center" wrapText="1"/>
    </xf>
    <xf numFmtId="43" fontId="15" fillId="0" borderId="2" xfId="1" applyFont="1" applyBorder="1" applyAlignment="1">
      <alignment horizontal="center" vertical="center"/>
    </xf>
    <xf numFmtId="43" fontId="15" fillId="0" borderId="1" xfId="1" applyFont="1" applyBorder="1" applyAlignment="1">
      <alignment horizontal="center" vertical="center"/>
    </xf>
    <xf numFmtId="43" fontId="15" fillId="0" borderId="3" xfId="1" applyFont="1" applyBorder="1" applyAlignment="1">
      <alignment horizontal="center" vertical="center"/>
    </xf>
    <xf numFmtId="0" fontId="13" fillId="0" borderId="2" xfId="0" quotePrefix="1" applyFont="1" applyBorder="1" applyAlignment="1">
      <alignment horizontal="center" vertical="center"/>
    </xf>
    <xf numFmtId="0" fontId="13" fillId="0" borderId="1" xfId="0" quotePrefix="1" applyFont="1" applyBorder="1" applyAlignment="1">
      <alignment horizontal="center" vertical="center"/>
    </xf>
    <xf numFmtId="0" fontId="13" fillId="0" borderId="3" xfId="0" quotePrefix="1" applyFont="1" applyBorder="1" applyAlignment="1">
      <alignment horizontal="center" vertical="center"/>
    </xf>
    <xf numFmtId="0" fontId="13" fillId="0" borderId="2" xfId="0" applyFont="1" applyBorder="1" applyAlignment="1">
      <alignment horizontal="center" vertical="center" wrapText="1"/>
    </xf>
    <xf numFmtId="0" fontId="13" fillId="0" borderId="1" xfId="0" quotePrefix="1" applyFont="1" applyBorder="1" applyAlignment="1">
      <alignment horizontal="center" vertical="center" wrapText="1"/>
    </xf>
    <xf numFmtId="0" fontId="13" fillId="0" borderId="3" xfId="0" quotePrefix="1" applyFont="1" applyBorder="1" applyAlignment="1">
      <alignment horizontal="center" vertical="center" wrapText="1"/>
    </xf>
    <xf numFmtId="0" fontId="10" fillId="2" borderId="5" xfId="0" applyFont="1" applyFill="1" applyBorder="1" applyAlignment="1">
      <alignment horizontal="center" vertical="center" wrapText="1"/>
    </xf>
    <xf numFmtId="0" fontId="0" fillId="2" borderId="7" xfId="0" applyFill="1" applyBorder="1"/>
    <xf numFmtId="0" fontId="0" fillId="2" borderId="12" xfId="0" applyFill="1" applyBorder="1"/>
    <xf numFmtId="0" fontId="13" fillId="0" borderId="2" xfId="0" quotePrefix="1" applyFont="1" applyBorder="1" applyAlignment="1">
      <alignment horizontal="center" vertical="top"/>
    </xf>
    <xf numFmtId="0" fontId="13" fillId="0" borderId="1" xfId="0" quotePrefix="1" applyFont="1" applyBorder="1" applyAlignment="1">
      <alignment horizontal="center" vertical="top"/>
    </xf>
    <xf numFmtId="0" fontId="13" fillId="0" borderId="3" xfId="0" quotePrefix="1" applyFont="1" applyBorder="1" applyAlignment="1">
      <alignment horizontal="center" vertical="top"/>
    </xf>
    <xf numFmtId="43" fontId="13" fillId="0" borderId="2" xfId="1" quotePrefix="1" applyFont="1" applyBorder="1" applyAlignment="1">
      <alignment horizontal="center" vertical="center"/>
    </xf>
    <xf numFmtId="43" fontId="13" fillId="0" borderId="1" xfId="1" quotePrefix="1" applyFont="1" applyBorder="1" applyAlignment="1">
      <alignment horizontal="center" vertical="center"/>
    </xf>
    <xf numFmtId="43" fontId="13" fillId="0" borderId="3" xfId="1" quotePrefix="1" applyFont="1" applyBorder="1" applyAlignment="1">
      <alignment horizontal="center" vertical="center"/>
    </xf>
    <xf numFmtId="0" fontId="13" fillId="2" borderId="1" xfId="0" applyFont="1" applyFill="1" applyBorder="1" applyAlignment="1">
      <alignment horizontal="center" vertical="center" wrapText="1"/>
    </xf>
    <xf numFmtId="0" fontId="13" fillId="0" borderId="5" xfId="0" applyFont="1" applyBorder="1" applyAlignment="1">
      <alignment horizontal="center" vertical="center"/>
    </xf>
    <xf numFmtId="0" fontId="13" fillId="0" borderId="12" xfId="0" applyFont="1" applyBorder="1" applyAlignment="1">
      <alignment horizontal="center" vertical="center"/>
    </xf>
    <xf numFmtId="43" fontId="13" fillId="0" borderId="14" xfId="1" quotePrefix="1" applyFont="1" applyBorder="1" applyAlignment="1">
      <alignment horizontal="center" vertical="center"/>
    </xf>
    <xf numFmtId="43" fontId="13" fillId="0" borderId="11" xfId="1" quotePrefix="1" applyFont="1" applyBorder="1" applyAlignment="1">
      <alignment horizontal="center" vertical="center"/>
    </xf>
    <xf numFmtId="0" fontId="13" fillId="0" borderId="5" xfId="0" applyFont="1" applyBorder="1" applyAlignment="1">
      <alignment horizontal="center" vertical="center" wrapText="1"/>
    </xf>
    <xf numFmtId="0" fontId="13" fillId="0" borderId="5" xfId="7" applyFont="1" applyBorder="1" applyAlignment="1">
      <alignment horizontal="justify" vertical="center" wrapText="1"/>
    </xf>
    <xf numFmtId="0" fontId="13" fillId="0" borderId="12" xfId="7" applyFont="1" applyBorder="1" applyAlignment="1">
      <alignment horizontal="justify" vertical="center" wrapText="1"/>
    </xf>
    <xf numFmtId="0" fontId="13" fillId="0" borderId="5" xfId="113" applyFont="1" applyBorder="1" applyAlignment="1">
      <alignment horizontal="justify" vertical="center" wrapText="1"/>
    </xf>
    <xf numFmtId="0" fontId="13" fillId="0" borderId="12" xfId="113" applyFont="1" applyBorder="1" applyAlignment="1">
      <alignment horizontal="justify" vertical="center" wrapText="1"/>
    </xf>
    <xf numFmtId="0" fontId="9" fillId="2" borderId="5" xfId="7" applyFont="1" applyFill="1" applyBorder="1" applyAlignment="1">
      <alignment horizontal="center" vertical="center" wrapText="1"/>
    </xf>
    <xf numFmtId="0" fontId="9" fillId="2" borderId="7" xfId="7" applyFont="1" applyFill="1" applyBorder="1" applyAlignment="1">
      <alignment horizontal="center" vertical="center" wrapText="1"/>
    </xf>
    <xf numFmtId="0" fontId="9" fillId="2" borderId="12" xfId="7" applyFont="1" applyFill="1" applyBorder="1" applyAlignment="1">
      <alignment horizontal="center" vertical="center" wrapText="1"/>
    </xf>
    <xf numFmtId="0" fontId="13" fillId="2" borderId="5" xfId="7" applyFont="1" applyFill="1" applyBorder="1" applyAlignment="1">
      <alignment horizontal="center" vertical="center" wrapText="1"/>
    </xf>
    <xf numFmtId="0" fontId="13" fillId="2" borderId="7" xfId="7" applyFont="1" applyFill="1" applyBorder="1" applyAlignment="1">
      <alignment horizontal="center" vertical="center" wrapText="1"/>
    </xf>
    <xf numFmtId="0" fontId="13" fillId="2" borderId="12" xfId="7" applyFont="1" applyFill="1" applyBorder="1" applyAlignment="1">
      <alignment horizontal="center" vertical="center" wrapText="1"/>
    </xf>
    <xf numFmtId="14" fontId="13" fillId="0" borderId="5" xfId="7" applyNumberFormat="1" applyFont="1" applyBorder="1" applyAlignment="1">
      <alignment horizontal="justify" vertical="center" wrapText="1"/>
    </xf>
    <xf numFmtId="0" fontId="13" fillId="0" borderId="5" xfId="7" applyFont="1" applyFill="1" applyBorder="1" applyAlignment="1">
      <alignment horizontal="justify" vertical="center"/>
    </xf>
    <xf numFmtId="0" fontId="13" fillId="0" borderId="7" xfId="7" applyFont="1" applyFill="1" applyBorder="1" applyAlignment="1">
      <alignment horizontal="justify" vertical="center"/>
    </xf>
    <xf numFmtId="0" fontId="13" fillId="0" borderId="12" xfId="7" applyFont="1" applyFill="1" applyBorder="1" applyAlignment="1">
      <alignment horizontal="justify" vertical="center"/>
    </xf>
    <xf numFmtId="0" fontId="15" fillId="0" borderId="7" xfId="7" applyFont="1" applyBorder="1" applyAlignment="1">
      <alignment horizontal="center"/>
    </xf>
    <xf numFmtId="0" fontId="15" fillId="0" borderId="12" xfId="113" applyFont="1" applyBorder="1"/>
    <xf numFmtId="0" fontId="15" fillId="0" borderId="13" xfId="7" applyFont="1" applyBorder="1" applyAlignment="1">
      <alignment horizontal="center" wrapText="1"/>
    </xf>
    <xf numFmtId="0" fontId="15" fillId="0" borderId="0" xfId="7" applyFont="1" applyAlignment="1">
      <alignment horizontal="center" wrapText="1"/>
    </xf>
    <xf numFmtId="0" fontId="10" fillId="2" borderId="2" xfId="12" applyFont="1" applyFill="1" applyBorder="1" applyAlignment="1">
      <alignment horizontal="center" vertical="center" wrapText="1"/>
    </xf>
    <xf numFmtId="0" fontId="10" fillId="2" borderId="3" xfId="12" applyFont="1" applyFill="1" applyBorder="1" applyAlignment="1">
      <alignment horizontal="center" vertical="center" wrapText="1"/>
    </xf>
    <xf numFmtId="0" fontId="15" fillId="2" borderId="7" xfId="0" applyFont="1" applyFill="1" applyBorder="1"/>
    <xf numFmtId="0" fontId="13" fillId="2" borderId="2" xfId="12" applyFont="1" applyFill="1" applyBorder="1" applyAlignment="1">
      <alignment horizontal="center" vertical="center" wrapText="1"/>
    </xf>
    <xf numFmtId="0" fontId="13" fillId="2" borderId="3" xfId="12" applyFont="1" applyFill="1" applyBorder="1" applyAlignment="1">
      <alignment horizontal="center" vertical="center" wrapText="1"/>
    </xf>
    <xf numFmtId="0" fontId="11" fillId="2" borderId="28" xfId="107" applyFont="1" applyFill="1" applyBorder="1" applyAlignment="1">
      <alignment horizontal="center" vertical="center"/>
    </xf>
    <xf numFmtId="0" fontId="11" fillId="2" borderId="0" xfId="108" applyFont="1" applyFill="1" applyBorder="1" applyAlignment="1">
      <alignment horizontal="center" vertical="center"/>
    </xf>
    <xf numFmtId="0" fontId="11" fillId="2" borderId="29" xfId="108" applyFont="1" applyFill="1" applyBorder="1" applyAlignment="1">
      <alignment horizontal="center" vertical="center"/>
    </xf>
    <xf numFmtId="0" fontId="11" fillId="2" borderId="0" xfId="107" applyFont="1" applyFill="1" applyBorder="1" applyAlignment="1">
      <alignment horizontal="center" vertical="center"/>
    </xf>
    <xf numFmtId="0" fontId="11" fillId="2" borderId="0" xfId="108" applyFont="1" applyFill="1" applyBorder="1" applyAlignment="1">
      <alignment horizontal="center" vertical="center" wrapText="1"/>
    </xf>
    <xf numFmtId="0" fontId="11" fillId="2" borderId="25" xfId="107" applyFont="1" applyFill="1" applyBorder="1" applyAlignment="1">
      <alignment horizontal="center" vertical="center"/>
    </xf>
    <xf numFmtId="0" fontId="11" fillId="2" borderId="26" xfId="107" applyFont="1" applyFill="1" applyBorder="1" applyAlignment="1">
      <alignment horizontal="center" vertical="center"/>
    </xf>
    <xf numFmtId="0" fontId="11" fillId="2" borderId="27" xfId="107" applyFont="1" applyFill="1" applyBorder="1" applyAlignment="1">
      <alignment horizontal="center" vertical="center"/>
    </xf>
    <xf numFmtId="0" fontId="11" fillId="2" borderId="29" xfId="107" applyFont="1" applyFill="1" applyBorder="1" applyAlignment="1">
      <alignment horizontal="center" vertical="center"/>
    </xf>
    <xf numFmtId="0" fontId="15" fillId="0" borderId="8" xfId="0" applyFont="1" applyBorder="1" applyAlignment="1">
      <alignment horizontal="center" vertical="top" wrapText="1"/>
    </xf>
    <xf numFmtId="0" fontId="15" fillId="0" borderId="9" xfId="0" applyFont="1" applyBorder="1" applyAlignment="1">
      <alignment horizontal="center" vertical="top" wrapText="1"/>
    </xf>
    <xf numFmtId="0" fontId="15" fillId="0" borderId="15" xfId="0" applyFont="1" applyBorder="1" applyAlignment="1">
      <alignment horizontal="center" vertical="top" wrapText="1"/>
    </xf>
    <xf numFmtId="0" fontId="15" fillId="0" borderId="10" xfId="0" applyFont="1" applyBorder="1" applyAlignment="1">
      <alignment horizontal="center" vertical="top" wrapText="1"/>
    </xf>
  </cellXfs>
  <cellStyles count="116">
    <cellStyle name="20% - Énfasis1 2" xfId="16"/>
    <cellStyle name="20% - Énfasis2 2" xfId="17"/>
    <cellStyle name="20% - Énfasis3 2" xfId="18"/>
    <cellStyle name="20% - Énfasis4 2" xfId="19"/>
    <cellStyle name="20% - Énfasis5 2" xfId="20"/>
    <cellStyle name="20% - Énfasis5 3" xfId="21"/>
    <cellStyle name="20% - Énfasis6 2" xfId="22"/>
    <cellStyle name="20% - Énfasis6 3" xfId="23"/>
    <cellStyle name="40% - Énfasis1 2" xfId="24"/>
    <cellStyle name="40% - Énfasis1 3" xfId="25"/>
    <cellStyle name="40% - Énfasis2 2" xfId="26"/>
    <cellStyle name="40% - Énfasis2 3" xfId="27"/>
    <cellStyle name="40% - Énfasis3 2" xfId="28"/>
    <cellStyle name="40% - Énfasis4 2" xfId="29"/>
    <cellStyle name="40% - Énfasis4 3" xfId="30"/>
    <cellStyle name="40% - Énfasis5 2" xfId="31"/>
    <cellStyle name="40% - Énfasis5 3" xfId="32"/>
    <cellStyle name="40% - Énfasis6 2" xfId="33"/>
    <cellStyle name="40% - Énfasis6 3" xfId="34"/>
    <cellStyle name="60% - Énfasis1 2" xfId="35"/>
    <cellStyle name="60% - Énfasis2 2" xfId="36"/>
    <cellStyle name="60% - Énfasis3 2" xfId="37"/>
    <cellStyle name="60% - Énfasis4 2" xfId="38"/>
    <cellStyle name="60% - Énfasis5 2" xfId="39"/>
    <cellStyle name="60% - Énfasis6 2" xfId="40"/>
    <cellStyle name="Buena 2" xfId="41"/>
    <cellStyle name="Cálculo 2" xfId="42"/>
    <cellStyle name="Celda de comprobación 2" xfId="43"/>
    <cellStyle name="Celda vinculada 2" xfId="44"/>
    <cellStyle name="Encabezado 4 2" xfId="45"/>
    <cellStyle name="Énfasis1 2" xfId="46"/>
    <cellStyle name="Énfasis2 2" xfId="47"/>
    <cellStyle name="Énfasis3 2" xfId="48"/>
    <cellStyle name="Énfasis4 2" xfId="49"/>
    <cellStyle name="Énfasis5 2" xfId="50"/>
    <cellStyle name="Énfasis6 2" xfId="51"/>
    <cellStyle name="Entrada 2" xfId="52"/>
    <cellStyle name="Euro" xfId="53"/>
    <cellStyle name="Excel Built-in Normal" xfId="54"/>
    <cellStyle name="Incorrecto 2" xfId="55"/>
    <cellStyle name="Millares" xfId="1" builtinId="3"/>
    <cellStyle name="Millares 2" xfId="2"/>
    <cellStyle name="Millares 2 2" xfId="3"/>
    <cellStyle name="Millares 2 3" xfId="56"/>
    <cellStyle name="Millares 3" xfId="4"/>
    <cellStyle name="Millares 3 2" xfId="57"/>
    <cellStyle name="Millares 4" xfId="5"/>
    <cellStyle name="Millares 5" xfId="58"/>
    <cellStyle name="Millares 6" xfId="59"/>
    <cellStyle name="Millares 7" xfId="60"/>
    <cellStyle name="Millares 7 2" xfId="61"/>
    <cellStyle name="Millares 8" xfId="109"/>
    <cellStyle name="Moneda 2" xfId="62"/>
    <cellStyle name="Moneda 3" xfId="63"/>
    <cellStyle name="Neutral 2" xfId="64"/>
    <cellStyle name="Normal" xfId="0" builtinId="0"/>
    <cellStyle name="Normal 10" xfId="65"/>
    <cellStyle name="Normal 10 2" xfId="66"/>
    <cellStyle name="Normal 10 2 2" xfId="110"/>
    <cellStyle name="Normal 11" xfId="67"/>
    <cellStyle name="Normal 12" xfId="68"/>
    <cellStyle name="Normal 12 2" xfId="69"/>
    <cellStyle name="Normal 13" xfId="70"/>
    <cellStyle name="Normal 13 2" xfId="71"/>
    <cellStyle name="Normal 14" xfId="72"/>
    <cellStyle name="Normal 15" xfId="73"/>
    <cellStyle name="Normal 16" xfId="74"/>
    <cellStyle name="Normal 17" xfId="75"/>
    <cellStyle name="Normal 17 2" xfId="76"/>
    <cellStyle name="Normal 18" xfId="77"/>
    <cellStyle name="Normal 19" xfId="106"/>
    <cellStyle name="Normal 2" xfId="6"/>
    <cellStyle name="Normal 2 2" xfId="7"/>
    <cellStyle name="Normal 2 2 10" xfId="113"/>
    <cellStyle name="Normal 2 2 13" xfId="112"/>
    <cellStyle name="Normal 2 2 2" xfId="78"/>
    <cellStyle name="Normal 2 2 2 2" xfId="115"/>
    <cellStyle name="Normal 2 3" xfId="79"/>
    <cellStyle name="Normal 2 3 2" xfId="111"/>
    <cellStyle name="Normal 2 4" xfId="80"/>
    <cellStyle name="Normal 2 5" xfId="81"/>
    <cellStyle name="Normal 2 6" xfId="82"/>
    <cellStyle name="Normal 2 7" xfId="83"/>
    <cellStyle name="Normal 2 8" xfId="84"/>
    <cellStyle name="Normal 2 9" xfId="107"/>
    <cellStyle name="Normal 2_BASE 2010 B" xfId="85"/>
    <cellStyle name="Normal 3" xfId="8"/>
    <cellStyle name="Normal 3 2" xfId="9"/>
    <cellStyle name="Normal 3 3" xfId="86"/>
    <cellStyle name="Normal 3 4" xfId="87"/>
    <cellStyle name="Normal 3 5" xfId="88"/>
    <cellStyle name="Normal 4" xfId="10"/>
    <cellStyle name="Normal 4 2" xfId="89"/>
    <cellStyle name="Normal 5" xfId="11"/>
    <cellStyle name="Normal 5 2" xfId="90"/>
    <cellStyle name="Normal 5 3" xfId="91"/>
    <cellStyle name="Normal 6" xfId="92"/>
    <cellStyle name="Normal 7" xfId="93"/>
    <cellStyle name="Normal 8" xfId="94"/>
    <cellStyle name="Normal 9" xfId="95"/>
    <cellStyle name="Normal_FORMATO IAIE IAT" xfId="12"/>
    <cellStyle name="Normal_Formatos E-M  2008 Benito Juárez" xfId="13"/>
    <cellStyle name="Normal_Invi_07_LEER" xfId="108"/>
    <cellStyle name="Notas 2" xfId="96"/>
    <cellStyle name="Notas 3" xfId="97"/>
    <cellStyle name="Porcentual" xfId="114" builtinId="5"/>
    <cellStyle name="Porcentual 2" xfId="14"/>
    <cellStyle name="Porcentual 2 2" xfId="15"/>
    <cellStyle name="Salida 2" xfId="98"/>
    <cellStyle name="Texto de advertencia 2" xfId="99"/>
    <cellStyle name="Texto explicativo 2" xfId="100"/>
    <cellStyle name="Título 1 2" xfId="101"/>
    <cellStyle name="Título 2 2" xfId="102"/>
    <cellStyle name="Título 3 2" xfId="103"/>
    <cellStyle name="Título 4" xfId="104"/>
    <cellStyle name="Total 2" xfId="105"/>
  </cellStyles>
  <dxfs count="7">
    <dxf>
      <font>
        <color theme="0"/>
      </font>
    </dxf>
    <dxf>
      <font>
        <color theme="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9</xdr:row>
      <xdr:rowOff>0</xdr:rowOff>
    </xdr:from>
    <xdr:to>
      <xdr:col>8</xdr:col>
      <xdr:colOff>4233762</xdr:colOff>
      <xdr:row>21</xdr:row>
      <xdr:rowOff>39639</xdr:rowOff>
    </xdr:to>
    <xdr:pic>
      <xdr:nvPicPr>
        <xdr:cNvPr id="3" name="Imagen 3"/>
        <xdr:cNvPicPr>
          <a:picLocks noChangeAspect="1"/>
        </xdr:cNvPicPr>
      </xdr:nvPicPr>
      <xdr:blipFill>
        <a:blip xmlns:r="http://schemas.openxmlformats.org/officeDocument/2006/relationships" r:embed="rId1"/>
        <a:stretch>
          <a:fillRect/>
        </a:stretch>
      </xdr:blipFill>
      <xdr:spPr>
        <a:xfrm>
          <a:off x="873125" y="2238375"/>
          <a:ext cx="9710637" cy="28971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57150</xdr:colOff>
      <xdr:row>13</xdr:row>
      <xdr:rowOff>66675</xdr:rowOff>
    </xdr:from>
    <xdr:to>
      <xdr:col>5</xdr:col>
      <xdr:colOff>2757387</xdr:colOff>
      <xdr:row>27</xdr:row>
      <xdr:rowOff>68214</xdr:rowOff>
    </xdr:to>
    <xdr:pic>
      <xdr:nvPicPr>
        <xdr:cNvPr id="2" name="Imagen 3"/>
        <xdr:cNvPicPr>
          <a:picLocks noChangeAspect="1"/>
        </xdr:cNvPicPr>
      </xdr:nvPicPr>
      <xdr:blipFill>
        <a:blip xmlns:r="http://schemas.openxmlformats.org/officeDocument/2006/relationships" r:embed="rId1"/>
        <a:stretch>
          <a:fillRect/>
        </a:stretch>
      </xdr:blipFill>
      <xdr:spPr>
        <a:xfrm>
          <a:off x="57150" y="3162300"/>
          <a:ext cx="9710637" cy="289713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342900</xdr:colOff>
      <xdr:row>12</xdr:row>
      <xdr:rowOff>66675</xdr:rowOff>
    </xdr:from>
    <xdr:to>
      <xdr:col>4</xdr:col>
      <xdr:colOff>2609850</xdr:colOff>
      <xdr:row>18</xdr:row>
      <xdr:rowOff>123825</xdr:rowOff>
    </xdr:to>
    <xdr:sp macro="" textlink="">
      <xdr:nvSpPr>
        <xdr:cNvPr id="3" name="2 CuadroTexto"/>
        <xdr:cNvSpPr txBox="1"/>
      </xdr:nvSpPr>
      <xdr:spPr>
        <a:xfrm>
          <a:off x="342900" y="2790825"/>
          <a:ext cx="8124825" cy="1200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s-MX" sz="4800" b="1"/>
            <a:t>No aplicable al mes de reporte</a:t>
          </a:r>
        </a:p>
        <a:p>
          <a:endParaRPr lang="es-MX"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8</xdr:row>
      <xdr:rowOff>0</xdr:rowOff>
    </xdr:from>
    <xdr:to>
      <xdr:col>7</xdr:col>
      <xdr:colOff>103087</xdr:colOff>
      <xdr:row>20</xdr:row>
      <xdr:rowOff>153939</xdr:rowOff>
    </xdr:to>
    <xdr:pic>
      <xdr:nvPicPr>
        <xdr:cNvPr id="4" name="Imagen 3"/>
        <xdr:cNvPicPr>
          <a:picLocks noChangeAspect="1"/>
        </xdr:cNvPicPr>
      </xdr:nvPicPr>
      <xdr:blipFill>
        <a:blip xmlns:r="http://schemas.openxmlformats.org/officeDocument/2006/relationships" r:embed="rId1"/>
        <a:stretch>
          <a:fillRect/>
        </a:stretch>
      </xdr:blipFill>
      <xdr:spPr>
        <a:xfrm>
          <a:off x="0" y="2190750"/>
          <a:ext cx="9710637" cy="289713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9</xdr:row>
      <xdr:rowOff>180975</xdr:rowOff>
    </xdr:from>
    <xdr:to>
      <xdr:col>3</xdr:col>
      <xdr:colOff>3547962</xdr:colOff>
      <xdr:row>20</xdr:row>
      <xdr:rowOff>249189</xdr:rowOff>
    </xdr:to>
    <xdr:pic>
      <xdr:nvPicPr>
        <xdr:cNvPr id="2" name="Imagen 3"/>
        <xdr:cNvPicPr>
          <a:picLocks noChangeAspect="1"/>
        </xdr:cNvPicPr>
      </xdr:nvPicPr>
      <xdr:blipFill>
        <a:blip xmlns:r="http://schemas.openxmlformats.org/officeDocument/2006/relationships" r:embed="rId1"/>
        <a:stretch>
          <a:fillRect/>
        </a:stretch>
      </xdr:blipFill>
      <xdr:spPr>
        <a:xfrm>
          <a:off x="0" y="2628900"/>
          <a:ext cx="9710637" cy="289713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9</xdr:row>
      <xdr:rowOff>123825</xdr:rowOff>
    </xdr:from>
    <xdr:to>
      <xdr:col>6</xdr:col>
      <xdr:colOff>385662</xdr:colOff>
      <xdr:row>26</xdr:row>
      <xdr:rowOff>106314</xdr:rowOff>
    </xdr:to>
    <xdr:pic>
      <xdr:nvPicPr>
        <xdr:cNvPr id="2" name="Imagen 3"/>
        <xdr:cNvPicPr>
          <a:picLocks noChangeAspect="1"/>
        </xdr:cNvPicPr>
      </xdr:nvPicPr>
      <xdr:blipFill>
        <a:blip xmlns:r="http://schemas.openxmlformats.org/officeDocument/2006/relationships" r:embed="rId1"/>
        <a:stretch>
          <a:fillRect/>
        </a:stretch>
      </xdr:blipFill>
      <xdr:spPr>
        <a:xfrm>
          <a:off x="0" y="2324100"/>
          <a:ext cx="9710637" cy="289713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NDRES\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Mis%20documentos\2008\Macros\IAT\IAT%20ver%201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NDRES\Documents%20and%20Settings\SFINANZAS\Mis%20documentos\EJERCICIO%202009\GU&#205;A%20IAT2009\GU&#205;A%20E-J%202009\GUIA%20IAT%20ENERO-DICIEMBRE\GU&#205;A%20ULTIMA\Copia%20de%20IAT%20ver%2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GUIA%20IAT%20ENERO-DICIEMBRE\GU&#205;A%20ULTIMA\Copia%20de%20IAT%20ver%209.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NDRES\Users\Finanzas\AppData\Local\Microsoft\Windows\Temporary%20Internet%20Files\Content.Outlook\64HL10I4\ESTADO%20ANAL&#205;TICO%20DEL%20EJERCICI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AY5" t="str">
            <v>ASAMBLEA LEGISLATIVA DEL DF</v>
          </cell>
          <cell r="AZ5" t="str">
            <v>UNIDAD RESPONSABLE: 17 L0 00 ASAMBLEA LEGISLATIVA DEL DF</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AY6" t="str">
            <v>AUTORIDAD DEL CENTRO HISTÓRICO</v>
          </cell>
          <cell r="AZ6" t="str">
            <v>UNIDAD RESPONSABLE: 01 CD 01 AUTORIDAD DEL CENTRO HISTÓRICO</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AY7" t="str">
            <v>CAJA DE PREVISIÓN DE LA POLICÍA AUXILIAR DEL DF</v>
          </cell>
          <cell r="AZ7" t="str">
            <v>UNIDAD RESPONSABLE: 11 PD PA CAJA DE PREVISIÓN DE LA POLICÍA AUXILIAR DEL DF</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AY8" t="str">
            <v>CAJA DE PREVISIÓN DE LA POLICÍA PREVENTIVA</v>
          </cell>
          <cell r="AZ8" t="str">
            <v>UNIDAD RESPONSABLE: 12 PD PP CAJA DE PREVISIÓN DE LA POLICÍA PREVENTIVA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AY9" t="str">
            <v>CAJA DE PREVISIÓN PARA TRABAJADORES A LISTA DE RAYA DEL GDF</v>
          </cell>
          <cell r="AZ9" t="str">
            <v>UNIDAD RESPONSABLE: 12 PD LR CAJA DE PREVISIÓN PARA TRABAJADORES A LISTA DE RAYA DEL GDF</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AY10" t="str">
            <v>COMISIÓN DE DERECHOS HUMANOS DEL DF</v>
          </cell>
          <cell r="AZ10" t="str">
            <v>UNIDAD RESPONSABLE: 23 A0 00 COMISIÓN DE DERECHOS HUMANOS DEL DF</v>
          </cell>
          <cell r="DE10" t="str">
            <v>COMISIÓN DE DERECHOS HUMANOS DEL DF</v>
          </cell>
          <cell r="DF10" t="str">
            <v>NO</v>
          </cell>
          <cell r="DH10" t="str">
            <v>COMISIÓN DE DERECHOS HUMANOS DEL DF</v>
          </cell>
          <cell r="DI10" t="str">
            <v>NO</v>
          </cell>
        </row>
        <row r="11">
          <cell r="Y11" t="str">
            <v>CONSEJO DE EVALUACIÓN DEL DESARROLLO SOCIAL DEL DF</v>
          </cell>
          <cell r="AA11" t="str">
            <v>VAYA A LA HOJA INICIO Y SELECIONE LA UNIDAD RESPONSABLE CORRESPONDIENTE A ESTE INFORME</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AY11" t="str">
            <v>CONSEJERÍA JURÍDICA Y SERVICIOS LEGALES</v>
          </cell>
          <cell r="AZ11" t="str">
            <v>UNIDAD RESPONSABLE: 25 C0 01 CONSEJERÍA JURÍDICA Y SERVICIOS LEGALES</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AY12" t="str">
            <v>CONSEJO DE EVALUACIÓN DEL DESARROLLO SOCIAL DEL DF</v>
          </cell>
          <cell r="AZ12" t="str">
            <v>UNIDAD RESPONSABLE: 08 PD CE CONSEJO DE EVALUACIÓN DEL DESARROLLO SOCIAL DEL DF</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AY13" t="str">
            <v>CONSEJO DE LA JUDICATURA DEL DF</v>
          </cell>
          <cell r="AZ13" t="str">
            <v>UNIDAD RESPONSABLE: 20 J0 00 CONSEJO DE LA JUDICATURA DEL DF</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AY14" t="str">
            <v>CONTADURÍA MAYOR DE HACIENDA DE LA ALDF</v>
          </cell>
          <cell r="AZ14" t="str">
            <v>UNIDAD RESPONSABLE: 18 L0 00 CONTADURÍA MAYOR DE HACIENDA DE LA ALDF</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AY15" t="str">
            <v>CONTRALORÍA GENERAL</v>
          </cell>
          <cell r="AZ15" t="str">
            <v>UNIDAD RESPONSABLE: 13 C0 01 CONTRALORÍA GENERAL</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AY16" t="str">
            <v>CORPORACIÓN MEXICANA DE IMPRESIÓN S.A. DE C.V.</v>
          </cell>
          <cell r="AZ16" t="str">
            <v>UNIDAD RESPONSABLE: 12 PE CM CORPORACIÓN MEXICANA DE IMPRESIÓN S.A. DE C.V.</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AY17" t="str">
            <v>DELEGACIÓN ÁLVARO OBREGÓN</v>
          </cell>
          <cell r="AZ17" t="str">
            <v>UNIDAD RESPONSABLE: 02 CD 01 DELEGACIÓN ÁLVARO OBREGÓN</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AY18" t="str">
            <v>DELEGACIÓN AZCAPOTZALCO</v>
          </cell>
          <cell r="AZ18" t="str">
            <v>UNIDAD RESPONSABLE: 02 CD 02 DELEGACIÓN AZCAPOTZALCO</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AY19" t="str">
            <v>DELEGACIÓN BENITO JUÁREZ</v>
          </cell>
          <cell r="AZ19" t="str">
            <v>UNIDAD RESPONSABLE: 02 CD 03 DELEGACIÓN BENITO JUÁREZ</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AY20" t="str">
            <v>DELEGACIÓN COYOACÁN</v>
          </cell>
          <cell r="AZ20" t="str">
            <v>UNIDAD RESPONSABLE: 02 CD 04 DELEGACIÓN COYOACÁN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AY21" t="str">
            <v>DELEGACIÓN CUAJIMALPA DE MORELOS</v>
          </cell>
          <cell r="AZ21" t="str">
            <v>UNIDAD RESPONSABLE: 02 CD 05 DELEGACIÓN CUAJIMALPA DE MORELOS</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AY22" t="str">
            <v>DELEGACIÓN CUAUHTÉMOC</v>
          </cell>
          <cell r="AZ22" t="str">
            <v>UNIDAD RESPONSABLE: 02 CD 06 DELEGACIÓN CUAUHTÉMOC</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AY23" t="str">
            <v>DELEGACIÓN GUSTAVO A. MADERO</v>
          </cell>
          <cell r="AZ23" t="str">
            <v>UNIDAD RESPONSABLE: 02 CD 07 DELEGACIÓN GUSTAVO A. MADERO</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AY24" t="str">
            <v>DELEGACIÓN IZTACALCO</v>
          </cell>
          <cell r="AZ24" t="str">
            <v>UNIDAD RESPONSABLE: 02 CD 08 DELEGACIÓN IZTACALCO</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AY25" t="str">
            <v>DELEGACIÓN IZTAPALAPA</v>
          </cell>
          <cell r="AZ25" t="str">
            <v>UNIDAD RESPONSABLE: 02 CD 09 DELEGACIÓN IZTAPALAPA</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AY26" t="str">
            <v>DELEGACIÓN MAGDALENA CONTRERAS</v>
          </cell>
          <cell r="AZ26" t="str">
            <v>UNIDAD RESPONSABLE: 02 CD 10 DELEGACIÓN MAGDALENA CONTRERAS</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AY27" t="str">
            <v>DELEGACIÓN MIGUEL HIDALGO</v>
          </cell>
          <cell r="AZ27" t="str">
            <v>UNIDAD RESPONSABLE: 02 CD 11 DELEGACIÓN MIGUEL HIDALGO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AY28" t="str">
            <v>DELEGACIÓN MILPA ALTA</v>
          </cell>
          <cell r="AZ28" t="str">
            <v>UNIDAD RESPONSABLE: 02 CD 12 DELEGACIÓN MILPA ALTA</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AY29" t="str">
            <v>DELEGACIÓN TLÁHUAC</v>
          </cell>
          <cell r="AZ29" t="str">
            <v>UNIDAD RESPONSABLE: 02 CD 13 DELEGACIÓN TLÁHUAC</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AY30" t="str">
            <v>DELEGACIÓN TLALPAN</v>
          </cell>
          <cell r="AZ30" t="str">
            <v>UNIDAD RESPONSABLE: 02 CD 14 DELEGACIÓN TLALPAN</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AY31" t="str">
            <v>DELEGACIÓN VENUSTIANO CARRANZA</v>
          </cell>
          <cell r="AZ31" t="str">
            <v>UNIDAD RESPONSABLE: 02 CD 15 DELEGACIÓN VENUSTIANO CARRANZA</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AY32" t="str">
            <v>DELEGACIÓN XOCHIMILCO</v>
          </cell>
          <cell r="AZ32" t="str">
            <v>UNIDAD RESPONSABLE: 02 CD 16 DELEGACIÓN XOCHIMILCO</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AY33" t="str">
            <v>DEUDA PÚBLICA DEL DF</v>
          </cell>
          <cell r="AZ33" t="str">
            <v>UNIDAD RESPONSABLE: 16 C0 00 DEUDA PÚBLICA DEL DF</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AY34" t="str">
            <v>FIDEICOMISO DE RECUPERACIÓN CREDITICIA DEL DF</v>
          </cell>
          <cell r="AZ34" t="str">
            <v>UNIDAD RESPONSABLE: 09 PF RC FIDEICOMISO DE RECUPERACIÓN CREDITICIA DEL DF</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AY35" t="str">
            <v>FIDEICOMISO DEL CENTRO HISTÓRICO</v>
          </cell>
          <cell r="AZ35" t="str">
            <v>UNIDAD RESPONSABLE: 07 PF CH FIDEICOMISO DEL CENTRO HISTÓRICO</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AY36" t="str">
            <v>FIDEICOMISO EDUCACIÓN GARANTIZADA DEL DF</v>
          </cell>
          <cell r="AZ36" t="str">
            <v>UNIDAD RESPONSABLE: 36 PF EG FIDEICOMISO EDUCACIÓN GARANTIZADA DEL DF</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AY37" t="str">
            <v>FIDEICOMISO MUSEO DE ARTE POPULAR</v>
          </cell>
          <cell r="AZ37" t="str">
            <v>UNIDAD RESPONSABLE: 31 PF MA FIDEICOMISO MUSEO DE ARTE POPULAR</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AY38" t="str">
            <v>FIDEICOMISO MUSEO DEL ESTANQUILLO</v>
          </cell>
          <cell r="AZ38" t="str">
            <v>UNIDAD RESPONSABLE: 31 PF ME FIDEICOMISO MUSEO DEL ESTANQUILLO</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AY39" t="str">
            <v>FIDEICOMISO PARA EL FONDO DE PROMOCIÓN PARA EL FINANCIAMIENTO DEL TRANSPORTE PÚBLICO</v>
          </cell>
          <cell r="AZ39" t="str">
            <v>UNIDAD RESPONSABLE: 10 P0 TP FIDEICOMISO PARA EL FONDO DE PROMOCIÓN PARA EL FINANCIAMIENTO DEL TRANSPORTE PÚBLICO</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AY40" t="str">
            <v>FIDEICOMISO PARA EL MEJORAMIENTO DE LAS VÍAS DE COMUNICACIÓN DEL DF</v>
          </cell>
          <cell r="AZ40" t="str">
            <v>UNIDAD RESPONSABLE: 07 PF MV FIDEICOMISO PARA EL MEJORAMIENTO DE LAS VÍAS DE COMUNICACIÓN DEL DF</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AY41" t="str">
            <v>FIDEICOMISO PÚBLICO "CIUDAD DIGITAL"</v>
          </cell>
          <cell r="AZ41" t="str">
            <v>UNIDAD RESPONSABLE: 09 PF CD FIDEICOMISO PÚBLICO "CIUDAD DIGITAL"</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AY42" t="str">
            <v>FIDEICOMISO PÚBLICO COMPLEJO AMBIENTAL "XOCHIMILCO"</v>
          </cell>
          <cell r="AZ42" t="str">
            <v>UNIDAD RESPONSABLE: 12 PF CX FIDEICOMISO PÚBLICO COMPLEJO AMBIENTAL "XOCHIMILCO"</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AY43" t="str">
            <v>FONDO AMBIENTAL PÚBLICO DEL DF</v>
          </cell>
          <cell r="AZ43" t="str">
            <v>UNIDAD RESPONSABLE: 06 P0 FA FONDO AMBIENTAL PÚBLICO DEL DF</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AY44" t="str">
            <v>FONDO DE COINVERSIÓN</v>
          </cell>
          <cell r="AZ44" t="str">
            <v>UNIDAD RESPONSABLE: 15 C0 00 FONDO DE COINVERSIÓN</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AY45" t="str">
            <v>FONDO DE DESARROLLO ECONÓMICO DEL DF</v>
          </cell>
          <cell r="AZ45" t="str">
            <v>UNIDAD RESPONSABLE: 12 P0 DE FONDO DE DESARROLLO ECONÓMICO DEL DF</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AY46" t="str">
            <v>FONDO DE SEGURIDAD PÚBLICA DEL DF</v>
          </cell>
          <cell r="AZ46" t="str">
            <v>UNIDAD RESPONSABLE: 14 P0 FS FONDO DE SEGURIDAD PÚBLICA DEL DF</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AY47" t="str">
            <v>FONDO MIXTO DE PROMOCIÓN TURÍSTICA</v>
          </cell>
          <cell r="AZ47" t="str">
            <v>UNIDAD RESPONSABLE: 05 P0 PT FONDO MIXTO DE PROMOCIÓN TURÍSTICA</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AY48" t="str">
            <v>FONDO PARA EL DESARROLLO SOCIAL DE LA CIUDAD DE MÉXICO</v>
          </cell>
          <cell r="AZ48" t="str">
            <v>UNIDAD RESPONSABLE: 04 P0 DS FONDO PARA EL DESARROLLO SOCIAL DE LA CIUDAD DE MÉXICO</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AY49" t="str">
            <v>FONDO PARA LA ATENCIÓN Y APOYO A LAS VÍCTIMAS DEL DELITO</v>
          </cell>
          <cell r="AZ49" t="str">
            <v>UNIDAD RESPONSABLE: 14 P0 AV FONDO PARA LA ATENCIÓN Y APOYO A LAS VÍCTIMAS DEL DELITO</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AY50" t="str">
            <v>HEROICO CUERPO DE BOMBEROS DEL DF</v>
          </cell>
          <cell r="AZ50" t="str">
            <v>UNIDAD RESPONSABLE: 34 PD HB HEROICO CUERPO DE BOMBEROS DEL DF</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AY51" t="str">
            <v>INSTITUTO DE ACCESO A LA INFORMACIÓN PÚBLICA DEL DF</v>
          </cell>
          <cell r="AZ51" t="str">
            <v>UNIDAD RESPONSABLE: 32 A0 00 INSTITUTO DE ACCESO A LA INFORMACIÓN PÚBLICA DEL DF</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AY52" t="str">
            <v>INSTITUTO DE CIENCIA Y TECNOLOGÍA</v>
          </cell>
          <cell r="AZ52" t="str">
            <v>UNIDAD RESPONSABLE: 37 PD CT INSTITUTO DE CIENCIA Y TECNOLOGÍA</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AY53" t="str">
            <v>INSTITUTO DE EDUCACIÓN MEDIA SUPERIOR</v>
          </cell>
          <cell r="AZ53" t="str">
            <v>UNIDAD RESPONSABLE: 36 PD IE INSTITUTO DE EDUCACIÓN MEDIA SUPERIOR</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AY54" t="str">
            <v>INSTITUTO DE FORMACIÓN PROFESIONAL</v>
          </cell>
          <cell r="AZ54" t="str">
            <v>UNIDAD RESPONSABLE: 14 CD 01 INSTITUTO DE FORMACIÓN PROFESIONAL</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AY55" t="str">
            <v>INSTITUTO DE LA JUVENTUD DEL DF</v>
          </cell>
          <cell r="AZ55" t="str">
            <v>UNIDAD RESPONSABLE: 08 PD IJ INSTITUTO DE LA JUVENTUD DEL DF</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AY56" t="str">
            <v>INSTITUTO DE LAS MUJERES DEL DF</v>
          </cell>
          <cell r="AZ56" t="str">
            <v>UNIDAD RESPONSABLE: 08 PD IM INSTITUTO DE LAS MUJERES DEL DF</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AY57" t="str">
            <v>INSTITUTO DE VIVIENDA DEL DF</v>
          </cell>
          <cell r="AZ57" t="str">
            <v>UNIDAD RESPONSABLE: 03 PD IV INSTITUTO DE VIVIENDA DEL DF</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AY58" t="str">
            <v>INSTITUTO ELECTORAL DEL DF</v>
          </cell>
          <cell r="AZ58" t="str">
            <v>UNIDAD RESPONSABLE: 24 A0 00 INSTITUTO ELECTORAL DEL DF</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AY59" t="str">
            <v>INSTITUTO TÉCNICO DE FORMACIÓN POLICIAL</v>
          </cell>
          <cell r="AZ59" t="str">
            <v>UNIDAD RESPONSABLE: 11 CD 01 INSTITUTO TÉCNICO DE FORMACIÓN POLICIAL</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AY60" t="str">
            <v>JEFATURA DE GOBIERNO DEL DF</v>
          </cell>
          <cell r="AZ60" t="str">
            <v>UNIDAD RESPONSABLE: 01 C0 01 JEFATURA DE GOBIERNO DEL DF</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AY61" t="str">
            <v>JUNTA LOCAL DE CONCILIACIÓN Y ARBITRAJE DEL DF</v>
          </cell>
          <cell r="AZ61" t="str">
            <v>UNIDAD RESPONSABLE: 22 A0 00 JUNTA LOCAL DE CONCILIACIÓN Y ARBITRAJE DEL DF</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AY62" t="str">
            <v>METROBÚS</v>
          </cell>
          <cell r="AZ62" t="str">
            <v>UNIDAD RESPONSABLE: 10 PD MB METROBÚS</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AY63" t="str">
            <v>OFICIALÍA MAYOR</v>
          </cell>
          <cell r="AZ63" t="str">
            <v>UNIDAD RESPONSABLE: 12 C0 01 OFICIALÍA MAYOR</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AY64" t="str">
            <v>POLICÍA AUXILIAR DEL DF</v>
          </cell>
          <cell r="AZ64" t="str">
            <v>UNIDAD RESPONSABLE: 11 CD 02 POLICÍA AUXILIAR DEL DF</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AY65" t="str">
            <v>POLICÍA BANCARIA E INDUSTRIAL</v>
          </cell>
          <cell r="AZ65" t="str">
            <v>UNIDAD RESPONSABLE: 11 CD 03 POLICÍA BANCARIA E INDUSTRIAL</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AY66" t="str">
            <v>PROCURADURÍA AMBIENTAL Y DEL ORDENAMIENTO TERRITORIAL DEL DF</v>
          </cell>
          <cell r="AZ66" t="str">
            <v>UNIDAD RESPONSABLE: 30 PD PA PROCURADURÍA AMBIENTAL Y DEL ORDENAMIENTO TERRITORIAL DEL DF</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AY67" t="str">
            <v>PROCURADURÍA GENERAL DE JUSTICIA DEL DF</v>
          </cell>
          <cell r="AZ67" t="str">
            <v>UNIDAD RESPONSABLE: 14 C0 00 PROCURADURÍA GENERAL DE JUSTICIA DEL DF</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AY68" t="str">
            <v>PROCURADURÍA SOCIAL DEL DF</v>
          </cell>
          <cell r="AZ68" t="str">
            <v>UNIDAD RESPONSABLE: 08 PD PS PROCURADURÍA SOCIAL DEL DF</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AY69" t="str">
            <v>RED DE TRANSPORTE DE PASAJEROS DEL DF</v>
          </cell>
          <cell r="AZ69" t="str">
            <v>UNIDAD RESPONSABLE: 10 PD RT RED DE TRANSPORTE DE PASAJEROS DEL DF</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AY70" t="str">
            <v>SECRETARÍA DE CULTURA</v>
          </cell>
          <cell r="AZ70" t="str">
            <v>UNIDAD RESPONSABLE: 31 C0 00 SECRETARÍA DE CULTURA</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AY71" t="str">
            <v>SECRETARÍA DE DESARROLLO ECONÓMICO</v>
          </cell>
          <cell r="AZ71" t="str">
            <v>UNIDAD RESPONSABLE: 04 C0 01 SECRETARÍA DE DESARROLLO ECONÓMICO</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AY72" t="str">
            <v>SECRETARÍA DE DESARROLLO RURAL Y EQUIDAD PARA LAS COMUNIDADES</v>
          </cell>
          <cell r="AZ72" t="str">
            <v>UNIDAD RESPONSABLE: 35 C0 01 SECRETARÍA DE DESARROLLO RURAL Y EQUIDAD PARA LAS COMUNIDADES</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AY73" t="str">
            <v>SECRETARÍA DE DESARROLLO SOCIAL</v>
          </cell>
          <cell r="AZ73" t="str">
            <v>UNIDAD RESPONSABLE: 08 C0 01 SECRETARÍA DE DESARROLLO SOCIAL</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AY74" t="str">
            <v>SECRETARÍA DE DESARROLLO URBANO Y VIVIENDA</v>
          </cell>
          <cell r="AZ74" t="str">
            <v>UNIDAD RESPONSABLE: 03 C0 01 SECRETARÍA DE DESARROLLO URBANO Y VIVIENDA</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AY75" t="str">
            <v>SECRETARÍA DE EDUCACIÓN</v>
          </cell>
          <cell r="AZ75" t="str">
            <v>UNIDAD RESPONSABLE: 36 C0 01 SECRETARÍA DE EDUCACIÓN</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AY76" t="str">
            <v>SECRETARÍA DE FINANZAS</v>
          </cell>
          <cell r="AZ76" t="str">
            <v>UNIDAD RESPONSABLE: 09 C0 01 SECRETARÍA DE FINANZAS</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AY77" t="str">
            <v>SECRETARÍA DE GOBIERNO</v>
          </cell>
          <cell r="AZ77" t="str">
            <v>UNIDAD RESPONSABLE: 02 C0 01 SECRETARÍA DE GOBIERNO</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AY78" t="str">
            <v>SECRETARÍA DE MEDIO AMBIENTE</v>
          </cell>
          <cell r="AZ78" t="str">
            <v>UNIDAD RESPONSABLE: 06 C0 01 SECRETARÍA DE MEDIO AMBIENTE</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AY79" t="str">
            <v>SECRETARÍA DE OBRAS Y SERVICIOS</v>
          </cell>
          <cell r="AZ79" t="str">
            <v>UNIDAD RESPONSABLE: 07 C0 01 SECRETARÍA DE OBRAS Y SERVICIOS</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AY80" t="str">
            <v>SECRETARÍA DE PROTECCIÓN CIVIL</v>
          </cell>
          <cell r="AZ80" t="str">
            <v>UNIDAD RESPONSABLE: 34 C0 01 SECRETARÍA DE PROTECCIÓN CIVIL</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AY81" t="str">
            <v>SECRETARÍA DE SALUD</v>
          </cell>
          <cell r="AZ81" t="str">
            <v>UNIDAD RESPONSABLE: 26 C0 01 SECRETARÍA DE SALUD</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AY82" t="str">
            <v>SECRETARÍA DE SEGURIDAD PÚBLICA</v>
          </cell>
          <cell r="AZ82" t="str">
            <v>UNIDAD RESPONSABLE: 11 C0 01 SECRETARÍA DE SEGURIDAD PÚBLICA</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AY83" t="str">
            <v>SECRETARÍA DE TRANSPORTE Y VIALIDAD</v>
          </cell>
          <cell r="AZ83" t="str">
            <v>UNIDAD RESPONSABLE: 10 C0 01 SECRETARÍA DE TRANSPORTE Y VIALIDAD</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AY84" t="str">
            <v>SECRETARÍA DE TURISMO</v>
          </cell>
          <cell r="AZ84" t="str">
            <v>UNIDAD RESPONSABLE: 05 C0 01 SECRETARÍA DE TURISMO</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AY85" t="str">
            <v>SECRETARÍA DEL TRABAJO Y FOMENTO AL EMPLEO</v>
          </cell>
          <cell r="AZ85" t="str">
            <v>UNIDAD RESPONSABLE: 33 C0 01 SECRETARÍA DEL TRABAJO Y FOMENTO AL EMPLEO</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AY86" t="str">
            <v>SERVICIO DE TRANSPORTES ELÉCTRICOS DEL DF</v>
          </cell>
          <cell r="AZ86" t="str">
            <v>UNIDAD RESPONSABLE: 10 PD TE SERVICIO DE TRANSPORTES ELÉCTRICOS DEL DF</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AY87" t="str">
            <v>SERVICIOS DE SALUD PÚBLICA DEL DF</v>
          </cell>
          <cell r="AZ87" t="str">
            <v>UNIDAD RESPONSABLE: 26 PD SP SERVICIOS DE SALUD PÚBLICA DEL DF</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AY88" t="str">
            <v>SERVICIOS METROPOLITANOS  S.A. DE C.V.</v>
          </cell>
          <cell r="AZ88" t="str">
            <v>UNIDAD RESPONSABLE: 12 PE SM SERVICIOS METROPOLITANOS  S.A. DE C.V.</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AY89" t="str">
            <v>SISTEMA DE AGUAS DE LA CIUDAD DE MÉXICO</v>
          </cell>
          <cell r="AZ89" t="str">
            <v>UNIDAD RESPONSABLE: 06 CD 03 SISTEMA DE AGUAS DE LA CIUDAD DE MÉXICO</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AY90" t="str">
            <v>SISTEMA DE RADIO Y TELEVISIÓN DIGITAL DEL GDF</v>
          </cell>
          <cell r="AZ90" t="str">
            <v>UNIDAD RESPONSABLE: 02 CD 17 SISTEMA DE RADIO Y TELEVISIÓN DIGITAL DEL GDF</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AY91" t="str">
            <v>SISTEMA DE RADIO Y TELEVISIÓN DIGITAL DEL GDF</v>
          </cell>
          <cell r="AZ91" t="str">
            <v>UNIDAD RESPONSABLE: 02 OD 03 SISTEMA DE RADIO Y TELEVISIÓN DIGITAL DEL GDF</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AY92" t="str">
            <v>SISTEMA DE TRANSPORTE COLECTIVO (METRO)</v>
          </cell>
          <cell r="AZ92" t="str">
            <v>UNIDAD RESPONSABLE: 10 PD ME SISTEMA DE TRANSPORTE COLECTIVO (METRO)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AY93" t="str">
            <v>SISTEMA PARA EL DESARROLLO INTEGRAL DE LA FAMILIA DEL DF</v>
          </cell>
          <cell r="AZ93" t="str">
            <v>UNIDAD RESPONSABLE: 01 PD DF SISTEMA PARA EL DESARROLLO INTEGRAL DE LA FAMILIA DEL DF</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AY94" t="str">
            <v>TRIBUNAL DE LO CONTENCIOSO ADMINISTRATIVO DEL DF</v>
          </cell>
          <cell r="AZ94" t="str">
            <v>UNIDAD RESPONSABLE: 21 A0 00 TRIBUNAL DE LO CONTENCIOSO ADMINISTRATIVO DEL DF</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AY95" t="str">
            <v>TRIBUNAL ELECTORAL DEL DF</v>
          </cell>
          <cell r="AZ95" t="str">
            <v>UNIDAD RESPONSABLE: 27 A0 00 TRIBUNAL ELECTORAL DEL DF</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AY96" t="str">
            <v>TRIBUNAL SUPERIOR DE JUSTICIA DEL DF</v>
          </cell>
          <cell r="AZ96" t="str">
            <v>UNIDAD RESPONSABLE: 19 J0 00 TRIBUNAL SUPERIOR DE JUSTICIA DEL DF</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cell r="AY97" t="str">
            <v>UNIVERSIDAD AUTÓNOMA DE LA CIUDAD DE MÉXICO</v>
          </cell>
          <cell r="AZ97" t="str">
            <v>UNIDAD RESPONSABLE: 29 A0 00 UNIVERSIDAD AUTÓNOMA DE LA CIUDAD DE MÉXICO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Resumen"/>
      <sheetName val="Prog PAR"/>
      <sheetName val="Viv"/>
      <sheetName val="Educ Salud y AS"/>
      <sheetName val="cat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4:M33"/>
  <sheetViews>
    <sheetView showGridLines="0" tabSelected="1" view="pageBreakPreview" zoomScale="60" workbookViewId="0">
      <selection activeCell="C52" sqref="C52"/>
    </sheetView>
  </sheetViews>
  <sheetFormatPr baseColWidth="10" defaultColWidth="11.42578125" defaultRowHeight="13.5"/>
  <cols>
    <col min="1" max="16384" width="11.42578125" style="1"/>
  </cols>
  <sheetData>
    <row r="14" spans="1:13" ht="13.15" customHeight="1">
      <c r="A14" s="437" t="s">
        <v>192</v>
      </c>
      <c r="B14" s="437"/>
      <c r="C14" s="437"/>
      <c r="D14" s="437"/>
      <c r="E14" s="437"/>
      <c r="F14" s="437"/>
      <c r="G14" s="437"/>
      <c r="H14" s="437"/>
      <c r="I14" s="437"/>
      <c r="J14" s="437"/>
      <c r="K14" s="437"/>
      <c r="L14" s="117"/>
      <c r="M14" s="117"/>
    </row>
    <row r="15" spans="1:13" ht="13.15" customHeight="1">
      <c r="A15" s="437"/>
      <c r="B15" s="437"/>
      <c r="C15" s="437"/>
      <c r="D15" s="437"/>
      <c r="E15" s="437"/>
      <c r="F15" s="437"/>
      <c r="G15" s="437"/>
      <c r="H15" s="437"/>
      <c r="I15" s="437"/>
      <c r="J15" s="437"/>
      <c r="K15" s="437"/>
      <c r="L15" s="117"/>
      <c r="M15" s="117"/>
    </row>
    <row r="16" spans="1:13" ht="13.15" customHeight="1">
      <c r="A16" s="437"/>
      <c r="B16" s="437"/>
      <c r="C16" s="437"/>
      <c r="D16" s="437"/>
      <c r="E16" s="437"/>
      <c r="F16" s="437"/>
      <c r="G16" s="437"/>
      <c r="H16" s="437"/>
      <c r="I16" s="437"/>
      <c r="J16" s="437"/>
      <c r="K16" s="437"/>
      <c r="L16" s="117"/>
      <c r="M16" s="117"/>
    </row>
    <row r="17" spans="1:13" ht="27" customHeight="1">
      <c r="A17" s="437"/>
      <c r="B17" s="437"/>
      <c r="C17" s="437"/>
      <c r="D17" s="437"/>
      <c r="E17" s="437"/>
      <c r="F17" s="437"/>
      <c r="G17" s="437"/>
      <c r="H17" s="437"/>
      <c r="I17" s="437"/>
      <c r="J17" s="437"/>
      <c r="K17" s="437"/>
    </row>
    <row r="18" spans="1:13" ht="15" customHeight="1">
      <c r="A18" s="437" t="s">
        <v>139</v>
      </c>
      <c r="B18" s="437"/>
      <c r="C18" s="437"/>
      <c r="D18" s="437"/>
      <c r="E18" s="437"/>
      <c r="F18" s="437"/>
      <c r="G18" s="437"/>
      <c r="H18" s="437"/>
      <c r="I18" s="437"/>
      <c r="J18" s="437"/>
      <c r="K18" s="437"/>
      <c r="L18" s="117"/>
      <c r="M18" s="117"/>
    </row>
    <row r="19" spans="1:13" ht="15" customHeight="1">
      <c r="A19" s="437"/>
      <c r="B19" s="437"/>
      <c r="C19" s="437"/>
      <c r="D19" s="437"/>
      <c r="E19" s="437"/>
      <c r="F19" s="437"/>
      <c r="G19" s="437"/>
      <c r="H19" s="437"/>
      <c r="I19" s="437"/>
      <c r="J19" s="437"/>
      <c r="K19" s="437"/>
      <c r="L19" s="117"/>
      <c r="M19" s="117"/>
    </row>
    <row r="20" spans="1:13" ht="15" customHeight="1">
      <c r="A20" s="437"/>
      <c r="B20" s="437"/>
      <c r="C20" s="437"/>
      <c r="D20" s="437"/>
      <c r="E20" s="437"/>
      <c r="F20" s="437"/>
      <c r="G20" s="437"/>
      <c r="H20" s="437"/>
      <c r="I20" s="437"/>
      <c r="J20" s="437"/>
      <c r="K20" s="437"/>
      <c r="L20" s="117"/>
      <c r="M20" s="117"/>
    </row>
    <row r="21" spans="1:13" ht="15" customHeight="1">
      <c r="A21" s="437"/>
      <c r="B21" s="437"/>
      <c r="C21" s="437"/>
      <c r="D21" s="437"/>
      <c r="E21" s="437"/>
      <c r="F21" s="437"/>
      <c r="G21" s="437"/>
      <c r="H21" s="437"/>
      <c r="I21" s="437"/>
      <c r="J21" s="437"/>
      <c r="K21" s="437"/>
      <c r="L21" s="117"/>
      <c r="M21" s="117"/>
    </row>
    <row r="22" spans="1:13" ht="13.15" customHeight="1">
      <c r="A22" s="117"/>
      <c r="B22" s="117"/>
      <c r="C22" s="117"/>
      <c r="D22" s="117"/>
      <c r="E22" s="117"/>
      <c r="F22" s="117"/>
      <c r="G22" s="117"/>
      <c r="H22" s="117"/>
      <c r="I22" s="117"/>
      <c r="J22" s="117"/>
      <c r="K22" s="117"/>
      <c r="L22" s="117"/>
      <c r="M22" s="117"/>
    </row>
    <row r="23" spans="1:13" ht="13.15" customHeight="1">
      <c r="A23" s="117"/>
      <c r="B23" s="117"/>
      <c r="C23" s="117"/>
      <c r="D23" s="117"/>
      <c r="E23" s="117"/>
      <c r="F23" s="117"/>
      <c r="G23" s="117"/>
      <c r="H23" s="117"/>
      <c r="I23" s="117"/>
      <c r="J23" s="117"/>
      <c r="K23" s="117"/>
      <c r="L23" s="117"/>
      <c r="M23" s="117"/>
    </row>
    <row r="26" spans="1:13" hidden="1"/>
    <row r="30" spans="1:13" s="121" customFormat="1" ht="16.5">
      <c r="A30" s="100" t="s">
        <v>697</v>
      </c>
      <c r="B30" s="100"/>
      <c r="C30" s="100"/>
      <c r="D30" s="118"/>
      <c r="E30" s="118"/>
      <c r="F30" s="119"/>
      <c r="G30" s="119" t="s">
        <v>698</v>
      </c>
      <c r="H30" s="100"/>
      <c r="I30" s="100"/>
      <c r="J30" s="100"/>
      <c r="K30" s="120"/>
      <c r="L30" s="120"/>
    </row>
    <row r="31" spans="1:13" s="121" customFormat="1" ht="19.899999999999999" customHeight="1">
      <c r="B31" s="438" t="s">
        <v>694</v>
      </c>
      <c r="C31" s="438"/>
      <c r="D31" s="438"/>
      <c r="E31" s="438"/>
      <c r="F31" s="122"/>
      <c r="H31" s="123" t="s">
        <v>695</v>
      </c>
      <c r="I31" s="123"/>
      <c r="J31" s="123"/>
      <c r="K31" s="123"/>
      <c r="L31" s="122"/>
      <c r="M31" s="122"/>
    </row>
    <row r="32" spans="1:13" ht="28.5" customHeight="1">
      <c r="B32" s="439" t="s">
        <v>702</v>
      </c>
      <c r="C32" s="439"/>
      <c r="D32" s="439"/>
      <c r="E32" s="439"/>
      <c r="H32" s="439" t="s">
        <v>696</v>
      </c>
      <c r="I32" s="439"/>
      <c r="J32" s="439"/>
      <c r="K32" s="439"/>
    </row>
    <row r="33" spans="2:5">
      <c r="B33" s="439"/>
      <c r="C33" s="439"/>
      <c r="D33" s="439"/>
      <c r="E33" s="439"/>
    </row>
  </sheetData>
  <mergeCells count="5">
    <mergeCell ref="A18:K21"/>
    <mergeCell ref="B31:E31"/>
    <mergeCell ref="A14:K17"/>
    <mergeCell ref="B32:E33"/>
    <mergeCell ref="H32:K32"/>
  </mergeCells>
  <printOptions horizontalCentered="1"/>
  <pageMargins left="0.59055118110236227" right="0.59055118110236227" top="0.35433070866141736" bottom="0.35433070866141736" header="0.19685039370078741" footer="0.19685039370078741"/>
  <pageSetup orientation="landscape" r:id="rId1"/>
  <headerFooter scaleWithDoc="0">
    <oddHeader>&amp;C&amp;G</oddHeader>
    <oddFooter>&amp;C&amp;G&amp;R</oddFooter>
  </headerFooter>
  <legacyDrawingHF r:id="rId2"/>
</worksheet>
</file>

<file path=xl/worksheets/sheet10.xml><?xml version="1.0" encoding="utf-8"?>
<worksheet xmlns="http://schemas.openxmlformats.org/spreadsheetml/2006/main" xmlns:r="http://schemas.openxmlformats.org/officeDocument/2006/relationships">
  <dimension ref="B2:L234"/>
  <sheetViews>
    <sheetView showGridLines="0" view="pageBreakPreview" topLeftCell="A230" zoomScale="70" zoomScaleSheetLayoutView="70" workbookViewId="0">
      <selection activeCell="B231" sqref="B231"/>
    </sheetView>
  </sheetViews>
  <sheetFormatPr baseColWidth="10" defaultColWidth="8.7109375" defaultRowHeight="13.5"/>
  <cols>
    <col min="1" max="1" width="3.5703125" style="49" customWidth="1"/>
    <col min="2" max="2" width="30.7109375" style="49" customWidth="1"/>
    <col min="3" max="3" width="30.7109375" style="51" customWidth="1"/>
    <col min="4" max="5" width="17.7109375" style="51" customWidth="1"/>
    <col min="6" max="6" width="22.140625" style="51" customWidth="1"/>
    <col min="7" max="9" width="17.7109375" style="51" customWidth="1"/>
    <col min="10" max="12" width="17.7109375" style="49" customWidth="1"/>
    <col min="13" max="16384" width="8.7109375" style="49"/>
  </cols>
  <sheetData>
    <row r="2" spans="2:12" ht="35.1" customHeight="1">
      <c r="B2" s="559" t="s">
        <v>191</v>
      </c>
      <c r="C2" s="560"/>
      <c r="D2" s="560"/>
      <c r="E2" s="560"/>
      <c r="F2" s="560"/>
      <c r="G2" s="560"/>
      <c r="H2" s="560"/>
      <c r="I2" s="560"/>
      <c r="J2" s="560"/>
      <c r="K2" s="560"/>
      <c r="L2" s="561"/>
    </row>
    <row r="3" spans="2:12" ht="7.5" customHeight="1">
      <c r="B3" s="184"/>
      <c r="C3" s="156"/>
      <c r="D3" s="156"/>
      <c r="E3" s="156"/>
      <c r="F3" s="156"/>
      <c r="G3" s="156"/>
      <c r="H3" s="156"/>
      <c r="I3" s="156"/>
      <c r="J3" s="156"/>
      <c r="K3" s="156"/>
      <c r="L3" s="185"/>
    </row>
    <row r="4" spans="2:12" ht="20.100000000000001" customHeight="1">
      <c r="B4" s="464" t="s">
        <v>193</v>
      </c>
      <c r="C4" s="465"/>
      <c r="D4" s="465"/>
      <c r="E4" s="465"/>
      <c r="F4" s="465"/>
      <c r="G4" s="465"/>
      <c r="H4" s="465"/>
      <c r="I4" s="465"/>
      <c r="J4" s="465"/>
      <c r="K4" s="465"/>
      <c r="L4" s="466"/>
    </row>
    <row r="5" spans="2:12" ht="20.100000000000001" customHeight="1">
      <c r="B5" s="563" t="s">
        <v>196</v>
      </c>
      <c r="C5" s="564"/>
      <c r="D5" s="564"/>
      <c r="E5" s="564"/>
      <c r="F5" s="564"/>
      <c r="G5" s="564"/>
      <c r="H5" s="564"/>
      <c r="I5" s="564"/>
      <c r="J5" s="564"/>
      <c r="K5" s="564"/>
      <c r="L5" s="565"/>
    </row>
    <row r="6" spans="2:12" ht="6" customHeight="1">
      <c r="B6" s="186"/>
      <c r="C6" s="157"/>
      <c r="D6" s="157"/>
      <c r="E6" s="157"/>
      <c r="F6" s="157"/>
      <c r="G6" s="157"/>
      <c r="H6" s="157"/>
      <c r="I6" s="157"/>
      <c r="J6" s="156"/>
      <c r="K6" s="156"/>
      <c r="L6" s="185"/>
    </row>
    <row r="7" spans="2:12" ht="0.75" customHeight="1">
      <c r="B7" s="224"/>
      <c r="C7" s="223"/>
      <c r="D7" s="223"/>
      <c r="E7" s="223"/>
      <c r="F7" s="223"/>
      <c r="G7" s="223"/>
      <c r="H7" s="223"/>
      <c r="I7" s="223"/>
      <c r="J7" s="224"/>
      <c r="K7" s="224"/>
      <c r="L7" s="224"/>
    </row>
    <row r="8" spans="2:12">
      <c r="B8" s="556" t="s">
        <v>508</v>
      </c>
      <c r="C8" s="557"/>
      <c r="D8" s="557"/>
      <c r="E8" s="557"/>
      <c r="F8" s="557"/>
      <c r="G8" s="557"/>
      <c r="H8" s="557"/>
      <c r="I8" s="557"/>
      <c r="J8" s="557"/>
      <c r="K8" s="557"/>
      <c r="L8" s="558"/>
    </row>
    <row r="9" spans="2:12">
      <c r="B9" s="556" t="s">
        <v>509</v>
      </c>
      <c r="C9" s="557"/>
      <c r="D9" s="557"/>
      <c r="E9" s="557"/>
      <c r="F9" s="557"/>
      <c r="G9" s="557"/>
      <c r="H9" s="557"/>
      <c r="I9" s="557"/>
      <c r="J9" s="557"/>
      <c r="K9" s="557"/>
      <c r="L9" s="558"/>
    </row>
    <row r="10" spans="2:12">
      <c r="B10" s="215"/>
      <c r="C10" s="216"/>
      <c r="D10" s="216"/>
      <c r="E10" s="216"/>
      <c r="F10" s="216"/>
      <c r="G10" s="216"/>
      <c r="H10" s="216"/>
      <c r="I10" s="216"/>
      <c r="J10" s="217"/>
      <c r="K10" s="217"/>
      <c r="L10" s="218"/>
    </row>
    <row r="11" spans="2:12" ht="38.25">
      <c r="B11" s="152" t="s">
        <v>142</v>
      </c>
      <c r="C11" s="152" t="s">
        <v>143</v>
      </c>
      <c r="D11" s="152" t="s">
        <v>144</v>
      </c>
      <c r="E11" s="152" t="s">
        <v>145</v>
      </c>
      <c r="F11" s="152" t="s">
        <v>146</v>
      </c>
      <c r="G11" s="152" t="s">
        <v>147</v>
      </c>
      <c r="H11" s="152" t="s">
        <v>148</v>
      </c>
      <c r="I11" s="152" t="s">
        <v>149</v>
      </c>
      <c r="J11" s="152" t="s">
        <v>150</v>
      </c>
      <c r="K11" s="152" t="s">
        <v>186</v>
      </c>
      <c r="L11" s="152" t="s">
        <v>187</v>
      </c>
    </row>
    <row r="12" spans="2:12" ht="108">
      <c r="B12" s="379" t="s">
        <v>510</v>
      </c>
      <c r="C12" s="379" t="s">
        <v>511</v>
      </c>
      <c r="D12" s="380" t="s">
        <v>472</v>
      </c>
      <c r="E12" s="380" t="s">
        <v>473</v>
      </c>
      <c r="F12" s="381" t="s">
        <v>512</v>
      </c>
      <c r="G12" s="381" t="s">
        <v>362</v>
      </c>
      <c r="H12" s="381" t="s">
        <v>326</v>
      </c>
      <c r="I12" s="380" t="s">
        <v>493</v>
      </c>
      <c r="J12" s="382">
        <v>1</v>
      </c>
      <c r="K12" s="382">
        <v>0</v>
      </c>
      <c r="L12" s="382">
        <v>0</v>
      </c>
    </row>
    <row r="13" spans="2:12" ht="120">
      <c r="B13" s="379" t="s">
        <v>513</v>
      </c>
      <c r="C13" s="379" t="s">
        <v>514</v>
      </c>
      <c r="D13" s="380" t="s">
        <v>479</v>
      </c>
      <c r="E13" s="380" t="s">
        <v>473</v>
      </c>
      <c r="F13" s="381" t="s">
        <v>515</v>
      </c>
      <c r="G13" s="381" t="s">
        <v>362</v>
      </c>
      <c r="H13" s="381" t="s">
        <v>326</v>
      </c>
      <c r="I13" s="380" t="s">
        <v>516</v>
      </c>
      <c r="J13" s="380">
        <v>1.43</v>
      </c>
      <c r="K13" s="380">
        <v>0</v>
      </c>
      <c r="L13" s="380">
        <v>0</v>
      </c>
    </row>
    <row r="14" spans="2:12" ht="72">
      <c r="B14" s="379" t="s">
        <v>517</v>
      </c>
      <c r="C14" s="379" t="s">
        <v>518</v>
      </c>
      <c r="D14" s="380" t="s">
        <v>484</v>
      </c>
      <c r="E14" s="380" t="s">
        <v>485</v>
      </c>
      <c r="F14" s="381" t="s">
        <v>519</v>
      </c>
      <c r="G14" s="381" t="s">
        <v>362</v>
      </c>
      <c r="H14" s="381" t="s">
        <v>520</v>
      </c>
      <c r="I14" s="380" t="s">
        <v>493</v>
      </c>
      <c r="J14" s="380">
        <v>100</v>
      </c>
      <c r="K14" s="380">
        <v>0</v>
      </c>
      <c r="L14" s="380">
        <v>0</v>
      </c>
    </row>
    <row r="15" spans="2:12" ht="60">
      <c r="B15" s="379" t="s">
        <v>521</v>
      </c>
      <c r="C15" s="379" t="s">
        <v>522</v>
      </c>
      <c r="D15" s="380" t="s">
        <v>491</v>
      </c>
      <c r="E15" s="380" t="s">
        <v>485</v>
      </c>
      <c r="F15" s="381" t="s">
        <v>523</v>
      </c>
      <c r="G15" s="381" t="s">
        <v>362</v>
      </c>
      <c r="H15" s="381" t="s">
        <v>524</v>
      </c>
      <c r="I15" s="380" t="s">
        <v>493</v>
      </c>
      <c r="J15" s="380">
        <v>100</v>
      </c>
      <c r="K15" s="380">
        <v>0</v>
      </c>
      <c r="L15" s="380">
        <v>0</v>
      </c>
    </row>
    <row r="16" spans="2:12">
      <c r="B16" s="224"/>
      <c r="C16" s="223"/>
      <c r="D16" s="223"/>
      <c r="E16" s="223"/>
      <c r="F16" s="223"/>
      <c r="G16" s="223"/>
      <c r="H16" s="223"/>
      <c r="I16" s="223"/>
      <c r="J16" s="224"/>
      <c r="K16" s="224"/>
      <c r="L16" s="224"/>
    </row>
    <row r="17" spans="2:12" ht="1.5" customHeight="1">
      <c r="B17" s="224"/>
      <c r="C17" s="223"/>
      <c r="D17" s="223"/>
      <c r="E17" s="223"/>
      <c r="F17" s="223"/>
      <c r="G17" s="223"/>
      <c r="H17" s="223"/>
      <c r="I17" s="223"/>
      <c r="J17" s="224"/>
      <c r="K17" s="224"/>
      <c r="L17" s="224"/>
    </row>
    <row r="18" spans="2:12" ht="16.5" customHeight="1">
      <c r="B18" s="556" t="s">
        <v>525</v>
      </c>
      <c r="C18" s="557"/>
      <c r="D18" s="557"/>
      <c r="E18" s="557"/>
      <c r="F18" s="557"/>
      <c r="G18" s="557"/>
      <c r="H18" s="557"/>
      <c r="I18" s="557"/>
      <c r="J18" s="557"/>
      <c r="K18" s="557"/>
      <c r="L18" s="558"/>
    </row>
    <row r="19" spans="2:12" ht="25.5" customHeight="1">
      <c r="B19" s="556" t="s">
        <v>526</v>
      </c>
      <c r="C19" s="557"/>
      <c r="D19" s="557"/>
      <c r="E19" s="557"/>
      <c r="F19" s="557"/>
      <c r="G19" s="557"/>
      <c r="H19" s="557"/>
      <c r="I19" s="557"/>
      <c r="J19" s="557"/>
      <c r="K19" s="557"/>
      <c r="L19" s="558"/>
    </row>
    <row r="20" spans="2:12">
      <c r="B20" s="215"/>
      <c r="C20" s="216"/>
      <c r="D20" s="216"/>
      <c r="E20" s="216"/>
      <c r="F20" s="216"/>
      <c r="G20" s="216"/>
      <c r="H20" s="216"/>
      <c r="I20" s="216"/>
      <c r="J20" s="217"/>
      <c r="K20" s="217"/>
      <c r="L20" s="218"/>
    </row>
    <row r="21" spans="2:12" ht="38.25">
      <c r="B21" s="152" t="s">
        <v>142</v>
      </c>
      <c r="C21" s="152" t="s">
        <v>143</v>
      </c>
      <c r="D21" s="152" t="s">
        <v>144</v>
      </c>
      <c r="E21" s="152" t="s">
        <v>145</v>
      </c>
      <c r="F21" s="152" t="s">
        <v>146</v>
      </c>
      <c r="G21" s="152" t="s">
        <v>147</v>
      </c>
      <c r="H21" s="152" t="s">
        <v>148</v>
      </c>
      <c r="I21" s="152" t="s">
        <v>149</v>
      </c>
      <c r="J21" s="152" t="s">
        <v>150</v>
      </c>
      <c r="K21" s="152" t="s">
        <v>186</v>
      </c>
      <c r="L21" s="152" t="s">
        <v>187</v>
      </c>
    </row>
    <row r="22" spans="2:12" ht="101.25">
      <c r="B22" s="226" t="s">
        <v>527</v>
      </c>
      <c r="C22" s="226" t="s">
        <v>528</v>
      </c>
      <c r="D22" s="154" t="s">
        <v>472</v>
      </c>
      <c r="E22" s="154" t="s">
        <v>473</v>
      </c>
      <c r="F22" s="204" t="s">
        <v>529</v>
      </c>
      <c r="G22" s="204" t="s">
        <v>419</v>
      </c>
      <c r="H22" s="204" t="s">
        <v>326</v>
      </c>
      <c r="I22" s="154" t="s">
        <v>493</v>
      </c>
      <c r="J22" s="220">
        <v>0.5</v>
      </c>
      <c r="K22" s="220">
        <v>0</v>
      </c>
      <c r="L22" s="221">
        <v>0</v>
      </c>
    </row>
    <row r="23" spans="2:12" ht="90">
      <c r="B23" s="226" t="s">
        <v>530</v>
      </c>
      <c r="C23" s="226" t="s">
        <v>531</v>
      </c>
      <c r="D23" s="154" t="s">
        <v>479</v>
      </c>
      <c r="E23" s="154" t="s">
        <v>473</v>
      </c>
      <c r="F23" s="204" t="s">
        <v>532</v>
      </c>
      <c r="G23" s="204" t="s">
        <v>419</v>
      </c>
      <c r="H23" s="204" t="s">
        <v>326</v>
      </c>
      <c r="I23" s="154" t="s">
        <v>493</v>
      </c>
      <c r="J23" s="229">
        <v>0.5</v>
      </c>
      <c r="K23" s="154">
        <v>0</v>
      </c>
      <c r="L23" s="155">
        <v>0</v>
      </c>
    </row>
    <row r="24" spans="2:12" ht="112.5">
      <c r="B24" s="226" t="s">
        <v>533</v>
      </c>
      <c r="C24" s="226" t="s">
        <v>534</v>
      </c>
      <c r="D24" s="154" t="s">
        <v>484</v>
      </c>
      <c r="E24" s="154" t="s">
        <v>485</v>
      </c>
      <c r="F24" s="204" t="s">
        <v>535</v>
      </c>
      <c r="G24" s="204" t="s">
        <v>419</v>
      </c>
      <c r="H24" s="204" t="s">
        <v>326</v>
      </c>
      <c r="I24" s="154" t="s">
        <v>493</v>
      </c>
      <c r="J24" s="154">
        <v>0</v>
      </c>
      <c r="K24" s="154">
        <v>0</v>
      </c>
      <c r="L24" s="155">
        <v>0</v>
      </c>
    </row>
    <row r="25" spans="2:12" ht="98.25" customHeight="1">
      <c r="B25" s="226" t="s">
        <v>536</v>
      </c>
      <c r="C25" s="226" t="s">
        <v>537</v>
      </c>
      <c r="D25" s="155" t="s">
        <v>491</v>
      </c>
      <c r="E25" s="155" t="s">
        <v>485</v>
      </c>
      <c r="F25" s="204" t="s">
        <v>538</v>
      </c>
      <c r="G25" s="204" t="s">
        <v>419</v>
      </c>
      <c r="H25" s="204" t="s">
        <v>326</v>
      </c>
      <c r="I25" s="155" t="s">
        <v>539</v>
      </c>
      <c r="J25" s="155" t="s">
        <v>540</v>
      </c>
      <c r="K25" s="155">
        <v>0</v>
      </c>
      <c r="L25" s="155">
        <v>0</v>
      </c>
    </row>
    <row r="26" spans="2:12">
      <c r="B26" s="224"/>
      <c r="C26" s="223"/>
      <c r="D26" s="223"/>
      <c r="E26" s="223"/>
      <c r="F26" s="223"/>
      <c r="G26" s="223"/>
      <c r="H26" s="223"/>
      <c r="I26" s="223"/>
      <c r="J26" s="224"/>
      <c r="K26" s="224"/>
      <c r="L26" s="224"/>
    </row>
    <row r="27" spans="2:12" ht="26.25" customHeight="1">
      <c r="B27" s="556" t="s">
        <v>541</v>
      </c>
      <c r="C27" s="557"/>
      <c r="D27" s="557"/>
      <c r="E27" s="557"/>
      <c r="F27" s="557"/>
      <c r="G27" s="557"/>
      <c r="H27" s="557"/>
      <c r="I27" s="557"/>
      <c r="J27" s="557"/>
      <c r="K27" s="557"/>
      <c r="L27" s="558"/>
    </row>
    <row r="28" spans="2:12">
      <c r="B28" s="556" t="s">
        <v>469</v>
      </c>
      <c r="C28" s="557"/>
      <c r="D28" s="557"/>
      <c r="E28" s="557"/>
      <c r="F28" s="557"/>
      <c r="G28" s="557"/>
      <c r="H28" s="557"/>
      <c r="I28" s="557"/>
      <c r="J28" s="557"/>
      <c r="K28" s="557"/>
      <c r="L28" s="558"/>
    </row>
    <row r="29" spans="2:12">
      <c r="B29" s="215"/>
      <c r="C29" s="216"/>
      <c r="D29" s="216"/>
      <c r="E29" s="216"/>
      <c r="F29" s="216"/>
      <c r="G29" s="216"/>
      <c r="H29" s="216"/>
      <c r="I29" s="216"/>
      <c r="J29" s="217"/>
      <c r="K29" s="217"/>
      <c r="L29" s="218"/>
    </row>
    <row r="30" spans="2:12" ht="38.25">
      <c r="B30" s="152" t="s">
        <v>142</v>
      </c>
      <c r="C30" s="152" t="s">
        <v>143</v>
      </c>
      <c r="D30" s="152" t="s">
        <v>144</v>
      </c>
      <c r="E30" s="152" t="s">
        <v>145</v>
      </c>
      <c r="F30" s="152" t="s">
        <v>146</v>
      </c>
      <c r="G30" s="152" t="s">
        <v>147</v>
      </c>
      <c r="H30" s="152" t="s">
        <v>148</v>
      </c>
      <c r="I30" s="152" t="s">
        <v>149</v>
      </c>
      <c r="J30" s="152" t="s">
        <v>150</v>
      </c>
      <c r="K30" s="152" t="s">
        <v>186</v>
      </c>
      <c r="L30" s="152" t="s">
        <v>187</v>
      </c>
    </row>
    <row r="31" spans="2:12" ht="45">
      <c r="B31" s="226" t="s">
        <v>542</v>
      </c>
      <c r="C31" s="226" t="s">
        <v>543</v>
      </c>
      <c r="D31" s="154" t="s">
        <v>472</v>
      </c>
      <c r="E31" s="154" t="s">
        <v>473</v>
      </c>
      <c r="F31" s="204" t="s">
        <v>544</v>
      </c>
      <c r="G31" s="204" t="s">
        <v>362</v>
      </c>
      <c r="H31" s="204" t="s">
        <v>326</v>
      </c>
      <c r="I31" s="154" t="s">
        <v>493</v>
      </c>
      <c r="J31" s="220">
        <v>1</v>
      </c>
      <c r="K31" s="220">
        <v>0</v>
      </c>
      <c r="L31" s="221">
        <v>0</v>
      </c>
    </row>
    <row r="32" spans="2:12" ht="33.75">
      <c r="B32" s="226" t="s">
        <v>545</v>
      </c>
      <c r="C32" s="226" t="s">
        <v>546</v>
      </c>
      <c r="D32" s="154" t="s">
        <v>479</v>
      </c>
      <c r="E32" s="154" t="s">
        <v>473</v>
      </c>
      <c r="F32" s="204" t="s">
        <v>547</v>
      </c>
      <c r="G32" s="204" t="s">
        <v>362</v>
      </c>
      <c r="H32" s="204" t="s">
        <v>326</v>
      </c>
      <c r="I32" s="154" t="s">
        <v>493</v>
      </c>
      <c r="J32" s="154">
        <v>4</v>
      </c>
      <c r="K32" s="154">
        <v>0</v>
      </c>
      <c r="L32" s="155">
        <v>0</v>
      </c>
    </row>
    <row r="33" spans="2:12" ht="45">
      <c r="B33" s="226" t="s">
        <v>548</v>
      </c>
      <c r="C33" s="226" t="s">
        <v>549</v>
      </c>
      <c r="D33" s="154" t="s">
        <v>484</v>
      </c>
      <c r="E33" s="154" t="s">
        <v>485</v>
      </c>
      <c r="F33" s="204" t="s">
        <v>550</v>
      </c>
      <c r="G33" s="204" t="s">
        <v>362</v>
      </c>
      <c r="H33" s="204" t="s">
        <v>326</v>
      </c>
      <c r="I33" s="154" t="s">
        <v>493</v>
      </c>
      <c r="J33" s="154">
        <v>20</v>
      </c>
      <c r="K33" s="154">
        <v>0</v>
      </c>
      <c r="L33" s="155">
        <v>0</v>
      </c>
    </row>
    <row r="34" spans="2:12" ht="56.25">
      <c r="B34" s="226" t="s">
        <v>551</v>
      </c>
      <c r="C34" s="226" t="s">
        <v>552</v>
      </c>
      <c r="D34" s="155" t="s">
        <v>491</v>
      </c>
      <c r="E34" s="155" t="s">
        <v>485</v>
      </c>
      <c r="F34" s="204" t="s">
        <v>553</v>
      </c>
      <c r="G34" s="204" t="s">
        <v>362</v>
      </c>
      <c r="H34" s="204" t="s">
        <v>326</v>
      </c>
      <c r="I34" s="155" t="s">
        <v>554</v>
      </c>
      <c r="J34" s="155">
        <v>0</v>
      </c>
      <c r="K34" s="155">
        <v>0</v>
      </c>
      <c r="L34" s="155">
        <v>0</v>
      </c>
    </row>
    <row r="35" spans="2:12">
      <c r="B35" s="224"/>
      <c r="C35" s="223"/>
      <c r="D35" s="223"/>
      <c r="E35" s="223"/>
      <c r="F35" s="223"/>
      <c r="G35" s="223"/>
      <c r="H35" s="223"/>
      <c r="I35" s="223"/>
      <c r="J35" s="224"/>
      <c r="K35" s="224"/>
      <c r="L35" s="224"/>
    </row>
    <row r="36" spans="2:12">
      <c r="B36" s="556" t="s">
        <v>555</v>
      </c>
      <c r="C36" s="557"/>
      <c r="D36" s="557"/>
      <c r="E36" s="557"/>
      <c r="F36" s="557"/>
      <c r="G36" s="557"/>
      <c r="H36" s="557"/>
      <c r="I36" s="557"/>
      <c r="J36" s="557"/>
      <c r="K36" s="557"/>
      <c r="L36" s="558"/>
    </row>
    <row r="37" spans="2:12">
      <c r="B37" s="556" t="s">
        <v>469</v>
      </c>
      <c r="C37" s="557"/>
      <c r="D37" s="557"/>
      <c r="E37" s="557"/>
      <c r="F37" s="557"/>
      <c r="G37" s="557"/>
      <c r="H37" s="557"/>
      <c r="I37" s="557"/>
      <c r="J37" s="557"/>
      <c r="K37" s="557"/>
      <c r="L37" s="558"/>
    </row>
    <row r="38" spans="2:12">
      <c r="B38" s="215"/>
      <c r="C38" s="216"/>
      <c r="D38" s="216"/>
      <c r="E38" s="216"/>
      <c r="F38" s="216"/>
      <c r="G38" s="216"/>
      <c r="H38" s="216"/>
      <c r="I38" s="216"/>
      <c r="J38" s="217"/>
      <c r="K38" s="217"/>
      <c r="L38" s="218"/>
    </row>
    <row r="39" spans="2:12" ht="38.25">
      <c r="B39" s="152" t="s">
        <v>142</v>
      </c>
      <c r="C39" s="152" t="s">
        <v>143</v>
      </c>
      <c r="D39" s="152" t="s">
        <v>144</v>
      </c>
      <c r="E39" s="152" t="s">
        <v>145</v>
      </c>
      <c r="F39" s="152" t="s">
        <v>146</v>
      </c>
      <c r="G39" s="152" t="s">
        <v>147</v>
      </c>
      <c r="H39" s="152" t="s">
        <v>148</v>
      </c>
      <c r="I39" s="152" t="s">
        <v>149</v>
      </c>
      <c r="J39" s="152" t="s">
        <v>150</v>
      </c>
      <c r="K39" s="152" t="s">
        <v>186</v>
      </c>
      <c r="L39" s="152" t="s">
        <v>187</v>
      </c>
    </row>
    <row r="40" spans="2:12" ht="62.25" customHeight="1">
      <c r="B40" s="226" t="s">
        <v>556</v>
      </c>
      <c r="C40" s="226" t="s">
        <v>557</v>
      </c>
      <c r="D40" s="154" t="s">
        <v>472</v>
      </c>
      <c r="E40" s="154" t="s">
        <v>473</v>
      </c>
      <c r="F40" s="305" t="s">
        <v>558</v>
      </c>
      <c r="G40" s="305" t="s">
        <v>362</v>
      </c>
      <c r="H40" s="306" t="s">
        <v>326</v>
      </c>
      <c r="I40" s="154" t="s">
        <v>493</v>
      </c>
      <c r="J40" s="220">
        <v>0.2</v>
      </c>
      <c r="K40" s="220">
        <v>0</v>
      </c>
      <c r="L40" s="221">
        <v>0</v>
      </c>
    </row>
    <row r="41" spans="2:12" ht="90">
      <c r="B41" s="226" t="s">
        <v>559</v>
      </c>
      <c r="C41" s="226" t="s">
        <v>560</v>
      </c>
      <c r="D41" s="154" t="s">
        <v>479</v>
      </c>
      <c r="E41" s="154" t="s">
        <v>473</v>
      </c>
      <c r="F41" s="305" t="s">
        <v>561</v>
      </c>
      <c r="G41" s="305" t="s">
        <v>362</v>
      </c>
      <c r="H41" s="306" t="s">
        <v>326</v>
      </c>
      <c r="I41" s="154" t="s">
        <v>493</v>
      </c>
      <c r="J41" s="154">
        <v>20</v>
      </c>
      <c r="K41" s="154">
        <v>0</v>
      </c>
      <c r="L41" s="155">
        <v>0</v>
      </c>
    </row>
    <row r="42" spans="2:12" ht="90">
      <c r="B42" s="226" t="s">
        <v>562</v>
      </c>
      <c r="C42" s="226" t="s">
        <v>563</v>
      </c>
      <c r="D42" s="154" t="s">
        <v>484</v>
      </c>
      <c r="E42" s="154" t="s">
        <v>485</v>
      </c>
      <c r="F42" s="305" t="s">
        <v>564</v>
      </c>
      <c r="G42" s="305" t="s">
        <v>362</v>
      </c>
      <c r="H42" s="306" t="s">
        <v>326</v>
      </c>
      <c r="I42" s="154" t="s">
        <v>493</v>
      </c>
      <c r="J42" s="154" t="s">
        <v>565</v>
      </c>
      <c r="K42" s="154">
        <v>0</v>
      </c>
      <c r="L42" s="155">
        <v>0</v>
      </c>
    </row>
    <row r="43" spans="2:12" ht="57" customHeight="1">
      <c r="B43" s="226" t="s">
        <v>566</v>
      </c>
      <c r="C43" s="226" t="s">
        <v>567</v>
      </c>
      <c r="D43" s="383" t="s">
        <v>491</v>
      </c>
      <c r="E43" s="383" t="s">
        <v>485</v>
      </c>
      <c r="F43" s="305" t="s">
        <v>568</v>
      </c>
      <c r="G43" s="305" t="s">
        <v>362</v>
      </c>
      <c r="H43" s="306" t="s">
        <v>326</v>
      </c>
      <c r="I43" s="155" t="s">
        <v>569</v>
      </c>
      <c r="J43" s="155">
        <v>0</v>
      </c>
      <c r="K43" s="155">
        <v>0</v>
      </c>
      <c r="L43" s="155">
        <v>0</v>
      </c>
    </row>
    <row r="44" spans="2:12">
      <c r="B44" s="224"/>
      <c r="C44" s="223"/>
      <c r="D44" s="223"/>
      <c r="E44" s="223"/>
      <c r="F44" s="223"/>
      <c r="G44" s="223"/>
      <c r="H44" s="223"/>
      <c r="I44" s="223"/>
      <c r="J44" s="224"/>
      <c r="K44" s="224"/>
      <c r="L44" s="224"/>
    </row>
    <row r="45" spans="2:12" ht="27.75" customHeight="1">
      <c r="B45" s="556" t="s">
        <v>570</v>
      </c>
      <c r="C45" s="557"/>
      <c r="D45" s="557"/>
      <c r="E45" s="557"/>
      <c r="F45" s="557"/>
      <c r="G45" s="557"/>
      <c r="H45" s="557"/>
      <c r="I45" s="557"/>
      <c r="J45" s="557"/>
      <c r="K45" s="557"/>
      <c r="L45" s="558"/>
    </row>
    <row r="46" spans="2:12">
      <c r="B46" s="556" t="s">
        <v>571</v>
      </c>
      <c r="C46" s="557"/>
      <c r="D46" s="557"/>
      <c r="E46" s="557"/>
      <c r="F46" s="557"/>
      <c r="G46" s="557"/>
      <c r="H46" s="557"/>
      <c r="I46" s="557"/>
      <c r="J46" s="557"/>
      <c r="K46" s="557"/>
      <c r="L46" s="558"/>
    </row>
    <row r="47" spans="2:12">
      <c r="B47" s="215"/>
      <c r="C47" s="216"/>
      <c r="D47" s="216"/>
      <c r="E47" s="216"/>
      <c r="F47" s="216"/>
      <c r="G47" s="216"/>
      <c r="H47" s="216"/>
      <c r="I47" s="216"/>
      <c r="J47" s="217"/>
      <c r="K47" s="217"/>
      <c r="L47" s="218"/>
    </row>
    <row r="48" spans="2:12" ht="38.25">
      <c r="B48" s="152" t="s">
        <v>142</v>
      </c>
      <c r="C48" s="152" t="s">
        <v>143</v>
      </c>
      <c r="D48" s="152" t="s">
        <v>144</v>
      </c>
      <c r="E48" s="152" t="s">
        <v>145</v>
      </c>
      <c r="F48" s="152" t="s">
        <v>146</v>
      </c>
      <c r="G48" s="152" t="s">
        <v>147</v>
      </c>
      <c r="H48" s="152" t="s">
        <v>148</v>
      </c>
      <c r="I48" s="152" t="s">
        <v>149</v>
      </c>
      <c r="J48" s="152" t="s">
        <v>150</v>
      </c>
      <c r="K48" s="152" t="s">
        <v>186</v>
      </c>
      <c r="L48" s="152" t="s">
        <v>187</v>
      </c>
    </row>
    <row r="49" spans="2:12" ht="67.5">
      <c r="B49" s="226" t="s">
        <v>572</v>
      </c>
      <c r="C49" s="226" t="s">
        <v>573</v>
      </c>
      <c r="D49" s="155" t="s">
        <v>472</v>
      </c>
      <c r="E49" s="155" t="s">
        <v>473</v>
      </c>
      <c r="F49" s="204" t="s">
        <v>574</v>
      </c>
      <c r="G49" s="204" t="s">
        <v>362</v>
      </c>
      <c r="H49" s="155" t="s">
        <v>493</v>
      </c>
      <c r="I49" s="155" t="s">
        <v>493</v>
      </c>
      <c r="J49" s="204">
        <v>39.619999999999997</v>
      </c>
      <c r="K49" s="221">
        <v>0</v>
      </c>
      <c r="L49" s="221">
        <v>0</v>
      </c>
    </row>
    <row r="50" spans="2:12" ht="78.75">
      <c r="B50" s="226" t="s">
        <v>575</v>
      </c>
      <c r="C50" s="226" t="s">
        <v>576</v>
      </c>
      <c r="D50" s="155" t="s">
        <v>479</v>
      </c>
      <c r="E50" s="155" t="s">
        <v>473</v>
      </c>
      <c r="F50" s="204" t="s">
        <v>577</v>
      </c>
      <c r="G50" s="204" t="s">
        <v>362</v>
      </c>
      <c r="H50" s="306" t="s">
        <v>326</v>
      </c>
      <c r="I50" s="155" t="s">
        <v>493</v>
      </c>
      <c r="J50" s="204">
        <v>6.9999999999999999E-4</v>
      </c>
      <c r="K50" s="155">
        <v>0</v>
      </c>
      <c r="L50" s="155">
        <v>0</v>
      </c>
    </row>
    <row r="51" spans="2:12" ht="111" customHeight="1">
      <c r="B51" s="226" t="s">
        <v>578</v>
      </c>
      <c r="C51" s="226" t="s">
        <v>579</v>
      </c>
      <c r="D51" s="155" t="s">
        <v>484</v>
      </c>
      <c r="E51" s="155" t="s">
        <v>485</v>
      </c>
      <c r="F51" s="307" t="s">
        <v>580</v>
      </c>
      <c r="G51" s="204" t="s">
        <v>362</v>
      </c>
      <c r="H51" s="201" t="s">
        <v>326</v>
      </c>
      <c r="I51" s="155" t="s">
        <v>493</v>
      </c>
      <c r="J51" s="308">
        <v>0.27</v>
      </c>
      <c r="K51" s="155">
        <v>0</v>
      </c>
      <c r="L51" s="155">
        <v>0</v>
      </c>
    </row>
    <row r="52" spans="2:12">
      <c r="B52" s="230" t="s">
        <v>554</v>
      </c>
      <c r="C52" s="225" t="s">
        <v>581</v>
      </c>
      <c r="D52" s="155" t="s">
        <v>491</v>
      </c>
      <c r="E52" s="155" t="s">
        <v>485</v>
      </c>
      <c r="F52" s="306"/>
      <c r="G52" s="306"/>
      <c r="H52" s="306"/>
      <c r="I52" s="155"/>
      <c r="J52" s="155"/>
      <c r="K52" s="155"/>
      <c r="L52" s="155"/>
    </row>
    <row r="53" spans="2:12">
      <c r="B53" s="224"/>
      <c r="C53" s="223"/>
      <c r="D53" s="223"/>
      <c r="E53" s="223"/>
      <c r="F53" s="223"/>
      <c r="G53" s="223"/>
      <c r="H53" s="223"/>
      <c r="I53" s="223"/>
      <c r="J53" s="224"/>
      <c r="K53" s="224"/>
      <c r="L53" s="224"/>
    </row>
    <row r="54" spans="2:12">
      <c r="B54" s="224"/>
      <c r="C54" s="223"/>
      <c r="D54" s="223"/>
      <c r="E54" s="223"/>
      <c r="F54" s="223"/>
      <c r="G54" s="223"/>
      <c r="H54" s="223"/>
      <c r="I54" s="223"/>
      <c r="J54" s="224"/>
      <c r="K54" s="224"/>
      <c r="L54" s="224"/>
    </row>
    <row r="55" spans="2:12">
      <c r="B55" s="556" t="s">
        <v>582</v>
      </c>
      <c r="C55" s="557"/>
      <c r="D55" s="557"/>
      <c r="E55" s="557"/>
      <c r="F55" s="557"/>
      <c r="G55" s="557"/>
      <c r="H55" s="557"/>
      <c r="I55" s="557"/>
      <c r="J55" s="557"/>
      <c r="K55" s="557"/>
      <c r="L55" s="558"/>
    </row>
    <row r="56" spans="2:12">
      <c r="B56" s="556" t="s">
        <v>583</v>
      </c>
      <c r="C56" s="557"/>
      <c r="D56" s="557"/>
      <c r="E56" s="557"/>
      <c r="F56" s="557"/>
      <c r="G56" s="557"/>
      <c r="H56" s="557"/>
      <c r="I56" s="557"/>
      <c r="J56" s="557"/>
      <c r="K56" s="557"/>
      <c r="L56" s="558"/>
    </row>
    <row r="57" spans="2:12">
      <c r="B57" s="215"/>
      <c r="C57" s="216"/>
      <c r="D57" s="216"/>
      <c r="E57" s="216"/>
      <c r="F57" s="216"/>
      <c r="G57" s="216"/>
      <c r="H57" s="216"/>
      <c r="I57" s="216"/>
      <c r="J57" s="217"/>
      <c r="K57" s="217"/>
      <c r="L57" s="218"/>
    </row>
    <row r="58" spans="2:12" ht="38.25">
      <c r="B58" s="152" t="s">
        <v>142</v>
      </c>
      <c r="C58" s="152" t="s">
        <v>143</v>
      </c>
      <c r="D58" s="152" t="s">
        <v>144</v>
      </c>
      <c r="E58" s="152" t="s">
        <v>145</v>
      </c>
      <c r="F58" s="152" t="s">
        <v>146</v>
      </c>
      <c r="G58" s="152" t="s">
        <v>147</v>
      </c>
      <c r="H58" s="152" t="s">
        <v>148</v>
      </c>
      <c r="I58" s="152" t="s">
        <v>149</v>
      </c>
      <c r="J58" s="152" t="s">
        <v>150</v>
      </c>
      <c r="K58" s="152" t="s">
        <v>186</v>
      </c>
      <c r="L58" s="152" t="s">
        <v>187</v>
      </c>
    </row>
    <row r="59" spans="2:12" ht="67.5">
      <c r="B59" s="226" t="s">
        <v>584</v>
      </c>
      <c r="C59" s="226" t="s">
        <v>585</v>
      </c>
      <c r="D59" s="154" t="s">
        <v>472</v>
      </c>
      <c r="E59" s="154" t="s">
        <v>473</v>
      </c>
      <c r="F59" s="305" t="s">
        <v>586</v>
      </c>
      <c r="G59" s="306" t="s">
        <v>362</v>
      </c>
      <c r="H59" s="306" t="s">
        <v>326</v>
      </c>
      <c r="I59" s="154" t="s">
        <v>493</v>
      </c>
      <c r="J59" s="220">
        <v>1</v>
      </c>
      <c r="K59" s="220">
        <v>0</v>
      </c>
      <c r="L59" s="221">
        <v>0</v>
      </c>
    </row>
    <row r="60" spans="2:12" ht="67.5">
      <c r="B60" s="226" t="s">
        <v>587</v>
      </c>
      <c r="C60" s="226" t="s">
        <v>588</v>
      </c>
      <c r="D60" s="154" t="s">
        <v>479</v>
      </c>
      <c r="E60" s="154" t="s">
        <v>473</v>
      </c>
      <c r="F60" s="305" t="s">
        <v>589</v>
      </c>
      <c r="G60" s="306" t="s">
        <v>362</v>
      </c>
      <c r="H60" s="306" t="s">
        <v>326</v>
      </c>
      <c r="I60" s="154" t="s">
        <v>493</v>
      </c>
      <c r="J60" s="154">
        <v>30</v>
      </c>
      <c r="K60" s="154">
        <v>0</v>
      </c>
      <c r="L60" s="155">
        <v>0</v>
      </c>
    </row>
    <row r="61" spans="2:12" ht="90">
      <c r="B61" s="226" t="s">
        <v>590</v>
      </c>
      <c r="C61" s="226" t="s">
        <v>591</v>
      </c>
      <c r="D61" s="154" t="s">
        <v>484</v>
      </c>
      <c r="E61" s="154" t="s">
        <v>485</v>
      </c>
      <c r="F61" s="305" t="s">
        <v>592</v>
      </c>
      <c r="G61" s="306" t="s">
        <v>362</v>
      </c>
      <c r="H61" s="306" t="s">
        <v>326</v>
      </c>
      <c r="I61" s="154" t="s">
        <v>493</v>
      </c>
      <c r="J61" s="154">
        <v>30</v>
      </c>
      <c r="K61" s="154">
        <v>0</v>
      </c>
      <c r="L61" s="155">
        <v>0</v>
      </c>
    </row>
    <row r="62" spans="2:12" ht="129.75" customHeight="1">
      <c r="B62" s="226" t="s">
        <v>593</v>
      </c>
      <c r="C62" s="226" t="s">
        <v>594</v>
      </c>
      <c r="D62" s="155" t="s">
        <v>491</v>
      </c>
      <c r="E62" s="155" t="s">
        <v>485</v>
      </c>
      <c r="F62" s="305" t="s">
        <v>595</v>
      </c>
      <c r="G62" s="306" t="s">
        <v>362</v>
      </c>
      <c r="H62" s="306" t="s">
        <v>326</v>
      </c>
      <c r="I62" s="155" t="s">
        <v>493</v>
      </c>
      <c r="J62" s="155">
        <v>50</v>
      </c>
      <c r="K62" s="155">
        <v>0</v>
      </c>
      <c r="L62" s="155">
        <v>0</v>
      </c>
    </row>
    <row r="63" spans="2:12" ht="11.25" customHeight="1">
      <c r="B63" s="224"/>
      <c r="C63" s="223"/>
      <c r="D63" s="223"/>
      <c r="E63" s="223"/>
      <c r="F63" s="223"/>
      <c r="G63" s="223"/>
      <c r="H63" s="223"/>
      <c r="I63" s="223"/>
      <c r="J63" s="224"/>
      <c r="K63" s="224"/>
      <c r="L63" s="224"/>
    </row>
    <row r="64" spans="2:12" hidden="1">
      <c r="B64" s="224"/>
      <c r="C64" s="223"/>
      <c r="D64" s="223"/>
      <c r="E64" s="223"/>
      <c r="F64" s="223"/>
      <c r="G64" s="223"/>
      <c r="H64" s="223"/>
      <c r="I64" s="223"/>
      <c r="J64" s="224"/>
      <c r="K64" s="224"/>
      <c r="L64" s="224"/>
    </row>
    <row r="65" spans="2:12" ht="30.75" customHeight="1">
      <c r="B65" s="556" t="s">
        <v>596</v>
      </c>
      <c r="C65" s="557"/>
      <c r="D65" s="557"/>
      <c r="E65" s="557"/>
      <c r="F65" s="557"/>
      <c r="G65" s="557"/>
      <c r="H65" s="557"/>
      <c r="I65" s="557"/>
      <c r="J65" s="557"/>
      <c r="K65" s="557"/>
      <c r="L65" s="558"/>
    </row>
    <row r="66" spans="2:12">
      <c r="B66" s="556" t="s">
        <v>469</v>
      </c>
      <c r="C66" s="557"/>
      <c r="D66" s="557"/>
      <c r="E66" s="557"/>
      <c r="F66" s="557"/>
      <c r="G66" s="557"/>
      <c r="H66" s="557"/>
      <c r="I66" s="557"/>
      <c r="J66" s="557"/>
      <c r="K66" s="557"/>
      <c r="L66" s="558"/>
    </row>
    <row r="67" spans="2:12" ht="6" customHeight="1">
      <c r="B67" s="215"/>
      <c r="C67" s="216"/>
      <c r="D67" s="216"/>
      <c r="E67" s="216"/>
      <c r="F67" s="216"/>
      <c r="G67" s="216"/>
      <c r="H67" s="216"/>
      <c r="I67" s="216"/>
      <c r="J67" s="217"/>
      <c r="K67" s="217"/>
      <c r="L67" s="218"/>
    </row>
    <row r="68" spans="2:12" ht="38.25">
      <c r="B68" s="152" t="s">
        <v>142</v>
      </c>
      <c r="C68" s="152" t="s">
        <v>143</v>
      </c>
      <c r="D68" s="152" t="s">
        <v>144</v>
      </c>
      <c r="E68" s="152" t="s">
        <v>145</v>
      </c>
      <c r="F68" s="152" t="s">
        <v>146</v>
      </c>
      <c r="G68" s="152" t="s">
        <v>147</v>
      </c>
      <c r="H68" s="152" t="s">
        <v>148</v>
      </c>
      <c r="I68" s="152" t="s">
        <v>149</v>
      </c>
      <c r="J68" s="152" t="s">
        <v>150</v>
      </c>
      <c r="K68" s="152" t="s">
        <v>186</v>
      </c>
      <c r="L68" s="152" t="s">
        <v>187</v>
      </c>
    </row>
    <row r="69" spans="2:12" ht="67.5">
      <c r="B69" s="226" t="s">
        <v>597</v>
      </c>
      <c r="C69" s="226" t="s">
        <v>598</v>
      </c>
      <c r="D69" s="154" t="s">
        <v>472</v>
      </c>
      <c r="E69" s="154" t="s">
        <v>473</v>
      </c>
      <c r="F69" s="305" t="s">
        <v>599</v>
      </c>
      <c r="G69" s="306" t="s">
        <v>362</v>
      </c>
      <c r="H69" s="306" t="s">
        <v>326</v>
      </c>
      <c r="I69" s="154" t="s">
        <v>493</v>
      </c>
      <c r="J69" s="220">
        <v>1</v>
      </c>
      <c r="K69" s="220">
        <v>0</v>
      </c>
      <c r="L69" s="221">
        <v>0</v>
      </c>
    </row>
    <row r="70" spans="2:12" ht="75" customHeight="1">
      <c r="B70" s="226" t="s">
        <v>600</v>
      </c>
      <c r="C70" s="226" t="s">
        <v>601</v>
      </c>
      <c r="D70" s="154" t="s">
        <v>479</v>
      </c>
      <c r="E70" s="154" t="s">
        <v>473</v>
      </c>
      <c r="F70" s="305" t="s">
        <v>602</v>
      </c>
      <c r="G70" s="306" t="s">
        <v>362</v>
      </c>
      <c r="H70" s="306" t="s">
        <v>326</v>
      </c>
      <c r="I70" s="154" t="s">
        <v>493</v>
      </c>
      <c r="J70" s="154">
        <v>20</v>
      </c>
      <c r="K70" s="154">
        <v>0</v>
      </c>
      <c r="L70" s="155">
        <v>0</v>
      </c>
    </row>
    <row r="71" spans="2:12" ht="96.75" customHeight="1">
      <c r="B71" s="226" t="s">
        <v>603</v>
      </c>
      <c r="C71" s="226" t="s">
        <v>604</v>
      </c>
      <c r="D71" s="154" t="s">
        <v>484</v>
      </c>
      <c r="E71" s="154" t="s">
        <v>485</v>
      </c>
      <c r="F71" s="305" t="s">
        <v>605</v>
      </c>
      <c r="G71" s="306" t="s">
        <v>362</v>
      </c>
      <c r="H71" s="306" t="s">
        <v>326</v>
      </c>
      <c r="I71" s="154" t="s">
        <v>493</v>
      </c>
      <c r="J71" s="154">
        <v>50</v>
      </c>
      <c r="K71" s="154">
        <v>0</v>
      </c>
      <c r="L71" s="155">
        <v>0</v>
      </c>
    </row>
    <row r="72" spans="2:12" ht="72" customHeight="1">
      <c r="B72" s="226" t="s">
        <v>606</v>
      </c>
      <c r="C72" s="226" t="s">
        <v>607</v>
      </c>
      <c r="D72" s="155" t="s">
        <v>491</v>
      </c>
      <c r="E72" s="155" t="s">
        <v>485</v>
      </c>
      <c r="F72" s="305" t="s">
        <v>608</v>
      </c>
      <c r="G72" s="306" t="s">
        <v>362</v>
      </c>
      <c r="H72" s="306" t="s">
        <v>326</v>
      </c>
      <c r="I72" s="155" t="s">
        <v>493</v>
      </c>
      <c r="J72" s="155">
        <v>50</v>
      </c>
      <c r="K72" s="155">
        <v>0</v>
      </c>
      <c r="L72" s="155">
        <v>0</v>
      </c>
    </row>
    <row r="73" spans="2:12">
      <c r="B73" s="224"/>
      <c r="C73" s="223"/>
      <c r="D73" s="223"/>
      <c r="E73" s="223"/>
      <c r="F73" s="223"/>
      <c r="G73" s="223"/>
      <c r="H73" s="223"/>
      <c r="I73" s="223"/>
      <c r="J73" s="224"/>
      <c r="K73" s="224"/>
      <c r="L73" s="224"/>
    </row>
    <row r="74" spans="2:12">
      <c r="B74" s="556" t="s">
        <v>609</v>
      </c>
      <c r="C74" s="557"/>
      <c r="D74" s="557"/>
      <c r="E74" s="557"/>
      <c r="F74" s="557"/>
      <c r="G74" s="557"/>
      <c r="H74" s="557"/>
      <c r="I74" s="557"/>
      <c r="J74" s="557"/>
      <c r="K74" s="557"/>
      <c r="L74" s="558"/>
    </row>
    <row r="75" spans="2:12">
      <c r="B75" s="556" t="s">
        <v>469</v>
      </c>
      <c r="C75" s="557"/>
      <c r="D75" s="557"/>
      <c r="E75" s="557"/>
      <c r="F75" s="557"/>
      <c r="G75" s="557"/>
      <c r="H75" s="557"/>
      <c r="I75" s="557"/>
      <c r="J75" s="557"/>
      <c r="K75" s="557"/>
      <c r="L75" s="558"/>
    </row>
    <row r="76" spans="2:12">
      <c r="B76" s="215"/>
      <c r="C76" s="216"/>
      <c r="D76" s="216"/>
      <c r="E76" s="216"/>
      <c r="F76" s="216"/>
      <c r="G76" s="216"/>
      <c r="H76" s="216"/>
      <c r="I76" s="216"/>
      <c r="J76" s="217"/>
      <c r="K76" s="217"/>
      <c r="L76" s="218"/>
    </row>
    <row r="77" spans="2:12" ht="38.25">
      <c r="B77" s="152" t="s">
        <v>142</v>
      </c>
      <c r="C77" s="152" t="s">
        <v>143</v>
      </c>
      <c r="D77" s="152" t="s">
        <v>144</v>
      </c>
      <c r="E77" s="152" t="s">
        <v>145</v>
      </c>
      <c r="F77" s="152" t="s">
        <v>146</v>
      </c>
      <c r="G77" s="152" t="s">
        <v>147</v>
      </c>
      <c r="H77" s="152" t="s">
        <v>148</v>
      </c>
      <c r="I77" s="152" t="s">
        <v>149</v>
      </c>
      <c r="J77" s="152" t="s">
        <v>150</v>
      </c>
      <c r="K77" s="152" t="s">
        <v>186</v>
      </c>
      <c r="L77" s="152" t="s">
        <v>187</v>
      </c>
    </row>
    <row r="78" spans="2:12" ht="67.5">
      <c r="B78" s="219" t="s">
        <v>610</v>
      </c>
      <c r="C78" s="219" t="s">
        <v>611</v>
      </c>
      <c r="D78" s="154" t="s">
        <v>472</v>
      </c>
      <c r="E78" s="154" t="s">
        <v>473</v>
      </c>
      <c r="F78" s="306" t="s">
        <v>612</v>
      </c>
      <c r="G78" s="154" t="s">
        <v>362</v>
      </c>
      <c r="H78" s="306" t="s">
        <v>326</v>
      </c>
      <c r="I78" s="154" t="s">
        <v>248</v>
      </c>
      <c r="J78" s="220">
        <v>0</v>
      </c>
      <c r="K78" s="220">
        <v>0</v>
      </c>
      <c r="L78" s="221">
        <v>0</v>
      </c>
    </row>
    <row r="79" spans="2:12" ht="56.25">
      <c r="B79" s="219" t="s">
        <v>600</v>
      </c>
      <c r="C79" s="219" t="s">
        <v>613</v>
      </c>
      <c r="D79" s="154" t="s">
        <v>479</v>
      </c>
      <c r="E79" s="306" t="s">
        <v>473</v>
      </c>
      <c r="F79" s="306" t="s">
        <v>614</v>
      </c>
      <c r="G79" s="306" t="s">
        <v>362</v>
      </c>
      <c r="H79" s="306" t="s">
        <v>326</v>
      </c>
      <c r="I79" s="306" t="s">
        <v>248</v>
      </c>
      <c r="J79" s="306">
        <v>0</v>
      </c>
      <c r="K79" s="154">
        <v>0</v>
      </c>
      <c r="L79" s="155">
        <v>0</v>
      </c>
    </row>
    <row r="80" spans="2:12" ht="78.75">
      <c r="B80" s="231" t="s">
        <v>615</v>
      </c>
      <c r="C80" s="153" t="s">
        <v>616</v>
      </c>
      <c r="D80" s="154" t="s">
        <v>484</v>
      </c>
      <c r="E80" s="154" t="s">
        <v>485</v>
      </c>
      <c r="F80" s="154" t="s">
        <v>617</v>
      </c>
      <c r="G80" s="154" t="s">
        <v>362</v>
      </c>
      <c r="H80" s="154" t="s">
        <v>326</v>
      </c>
      <c r="I80" s="154" t="s">
        <v>248</v>
      </c>
      <c r="J80" s="154">
        <v>0</v>
      </c>
      <c r="K80" s="154">
        <v>0</v>
      </c>
      <c r="L80" s="155">
        <v>0</v>
      </c>
    </row>
    <row r="81" spans="2:12" ht="101.25">
      <c r="B81" s="233" t="s">
        <v>618</v>
      </c>
      <c r="C81" s="199" t="s">
        <v>607</v>
      </c>
      <c r="D81" s="155" t="s">
        <v>491</v>
      </c>
      <c r="E81" s="155" t="s">
        <v>485</v>
      </c>
      <c r="F81" s="306" t="s">
        <v>619</v>
      </c>
      <c r="G81" s="154" t="s">
        <v>362</v>
      </c>
      <c r="H81" s="154" t="s">
        <v>326</v>
      </c>
      <c r="I81" s="154" t="s">
        <v>248</v>
      </c>
      <c r="J81" s="154">
        <v>0</v>
      </c>
      <c r="K81" s="154">
        <v>0</v>
      </c>
      <c r="L81" s="155">
        <v>0</v>
      </c>
    </row>
    <row r="82" spans="2:12">
      <c r="B82" s="224"/>
      <c r="C82" s="223"/>
      <c r="D82" s="223"/>
      <c r="E82" s="223"/>
      <c r="F82" s="223"/>
      <c r="G82" s="223"/>
      <c r="H82" s="223"/>
      <c r="I82" s="223"/>
      <c r="J82" s="224"/>
      <c r="K82" s="224"/>
      <c r="L82" s="224"/>
    </row>
    <row r="83" spans="2:12" ht="33" customHeight="1">
      <c r="B83" s="556" t="s">
        <v>620</v>
      </c>
      <c r="C83" s="557"/>
      <c r="D83" s="557"/>
      <c r="E83" s="557"/>
      <c r="F83" s="557"/>
      <c r="G83" s="557"/>
      <c r="H83" s="557"/>
      <c r="I83" s="557"/>
      <c r="J83" s="557"/>
      <c r="K83" s="557"/>
      <c r="L83" s="558"/>
    </row>
    <row r="84" spans="2:12">
      <c r="B84" s="556" t="s">
        <v>469</v>
      </c>
      <c r="C84" s="557"/>
      <c r="D84" s="557"/>
      <c r="E84" s="557"/>
      <c r="F84" s="557"/>
      <c r="G84" s="557"/>
      <c r="H84" s="557"/>
      <c r="I84" s="557"/>
      <c r="J84" s="557"/>
      <c r="K84" s="557"/>
      <c r="L84" s="558"/>
    </row>
    <row r="85" spans="2:12">
      <c r="B85" s="215"/>
      <c r="C85" s="216"/>
      <c r="D85" s="216"/>
      <c r="E85" s="216"/>
      <c r="F85" s="216"/>
      <c r="G85" s="216"/>
      <c r="H85" s="216"/>
      <c r="I85" s="216"/>
      <c r="J85" s="217"/>
      <c r="K85" s="217"/>
      <c r="L85" s="218"/>
    </row>
    <row r="86" spans="2:12" ht="38.25">
      <c r="B86" s="152" t="s">
        <v>142</v>
      </c>
      <c r="C86" s="152" t="s">
        <v>143</v>
      </c>
      <c r="D86" s="152" t="s">
        <v>144</v>
      </c>
      <c r="E86" s="152" t="s">
        <v>145</v>
      </c>
      <c r="F86" s="152" t="s">
        <v>146</v>
      </c>
      <c r="G86" s="152" t="s">
        <v>147</v>
      </c>
      <c r="H86" s="152" t="s">
        <v>148</v>
      </c>
      <c r="I86" s="152" t="s">
        <v>149</v>
      </c>
      <c r="J86" s="152" t="s">
        <v>150</v>
      </c>
      <c r="K86" s="152" t="s">
        <v>186</v>
      </c>
      <c r="L86" s="152" t="s">
        <v>187</v>
      </c>
    </row>
    <row r="87" spans="2:12" ht="45">
      <c r="B87" s="226" t="s">
        <v>556</v>
      </c>
      <c r="C87" s="226" t="s">
        <v>621</v>
      </c>
      <c r="D87" s="154" t="s">
        <v>472</v>
      </c>
      <c r="E87" s="154" t="s">
        <v>473</v>
      </c>
      <c r="F87" s="305" t="s">
        <v>558</v>
      </c>
      <c r="G87" s="305" t="s">
        <v>362</v>
      </c>
      <c r="H87" s="306" t="s">
        <v>326</v>
      </c>
      <c r="I87" s="154" t="s">
        <v>493</v>
      </c>
      <c r="J87" s="220">
        <v>0.2</v>
      </c>
      <c r="K87" s="220">
        <v>0</v>
      </c>
      <c r="L87" s="221">
        <v>0</v>
      </c>
    </row>
    <row r="88" spans="2:12" ht="45">
      <c r="B88" s="226" t="s">
        <v>600</v>
      </c>
      <c r="C88" s="226" t="s">
        <v>622</v>
      </c>
      <c r="D88" s="154" t="s">
        <v>479</v>
      </c>
      <c r="E88" s="154" t="s">
        <v>473</v>
      </c>
      <c r="F88" s="305" t="s">
        <v>602</v>
      </c>
      <c r="G88" s="306" t="s">
        <v>362</v>
      </c>
      <c r="H88" s="306" t="s">
        <v>326</v>
      </c>
      <c r="I88" s="154" t="s">
        <v>493</v>
      </c>
      <c r="J88" s="154">
        <v>20</v>
      </c>
      <c r="K88" s="154">
        <v>0</v>
      </c>
      <c r="L88" s="155">
        <v>0</v>
      </c>
    </row>
    <row r="89" spans="2:12" ht="70.5" customHeight="1">
      <c r="B89" s="226" t="s">
        <v>603</v>
      </c>
      <c r="C89" s="226" t="s">
        <v>623</v>
      </c>
      <c r="D89" s="154" t="s">
        <v>484</v>
      </c>
      <c r="E89" s="154" t="s">
        <v>485</v>
      </c>
      <c r="F89" s="305" t="s">
        <v>605</v>
      </c>
      <c r="G89" s="306" t="s">
        <v>362</v>
      </c>
      <c r="H89" s="306" t="s">
        <v>326</v>
      </c>
      <c r="I89" s="154" t="s">
        <v>493</v>
      </c>
      <c r="J89" s="154">
        <v>50</v>
      </c>
      <c r="K89" s="154">
        <v>0</v>
      </c>
      <c r="L89" s="155">
        <v>0</v>
      </c>
    </row>
    <row r="90" spans="2:12" ht="83.25" customHeight="1">
      <c r="B90" s="226" t="s">
        <v>606</v>
      </c>
      <c r="C90" s="226" t="s">
        <v>624</v>
      </c>
      <c r="D90" s="155" t="s">
        <v>491</v>
      </c>
      <c r="E90" s="155" t="s">
        <v>485</v>
      </c>
      <c r="F90" s="305" t="s">
        <v>608</v>
      </c>
      <c r="G90" s="155" t="s">
        <v>362</v>
      </c>
      <c r="H90" s="155" t="s">
        <v>326</v>
      </c>
      <c r="I90" s="155" t="s">
        <v>493</v>
      </c>
      <c r="J90" s="155">
        <v>0</v>
      </c>
      <c r="K90" s="155">
        <v>0</v>
      </c>
      <c r="L90" s="155">
        <v>0</v>
      </c>
    </row>
    <row r="91" spans="2:12">
      <c r="B91" s="224"/>
      <c r="C91" s="223"/>
      <c r="D91" s="223"/>
      <c r="E91" s="223"/>
      <c r="F91" s="223"/>
      <c r="G91" s="223"/>
      <c r="H91" s="223"/>
      <c r="I91" s="223"/>
      <c r="J91" s="224"/>
      <c r="K91" s="224"/>
      <c r="L91" s="224"/>
    </row>
    <row r="92" spans="2:12">
      <c r="B92" s="556" t="s">
        <v>625</v>
      </c>
      <c r="C92" s="557"/>
      <c r="D92" s="557"/>
      <c r="E92" s="557"/>
      <c r="F92" s="557"/>
      <c r="G92" s="557"/>
      <c r="H92" s="557"/>
      <c r="I92" s="557"/>
      <c r="J92" s="557"/>
      <c r="K92" s="557"/>
      <c r="L92" s="558"/>
    </row>
    <row r="93" spans="2:12">
      <c r="B93" s="556" t="s">
        <v>469</v>
      </c>
      <c r="C93" s="557"/>
      <c r="D93" s="557"/>
      <c r="E93" s="557"/>
      <c r="F93" s="557"/>
      <c r="G93" s="557"/>
      <c r="H93" s="557"/>
      <c r="I93" s="557"/>
      <c r="J93" s="557"/>
      <c r="K93" s="557"/>
      <c r="L93" s="558"/>
    </row>
    <row r="94" spans="2:12">
      <c r="B94" s="215"/>
      <c r="C94" s="216"/>
      <c r="D94" s="216"/>
      <c r="E94" s="216"/>
      <c r="F94" s="216"/>
      <c r="G94" s="216"/>
      <c r="H94" s="216"/>
      <c r="I94" s="216"/>
      <c r="J94" s="217"/>
      <c r="K94" s="217"/>
      <c r="L94" s="218"/>
    </row>
    <row r="95" spans="2:12" ht="38.25">
      <c r="B95" s="152" t="s">
        <v>142</v>
      </c>
      <c r="C95" s="152" t="s">
        <v>143</v>
      </c>
      <c r="D95" s="152" t="s">
        <v>144</v>
      </c>
      <c r="E95" s="152" t="s">
        <v>145</v>
      </c>
      <c r="F95" s="152" t="s">
        <v>146</v>
      </c>
      <c r="G95" s="152" t="s">
        <v>147</v>
      </c>
      <c r="H95" s="152" t="s">
        <v>148</v>
      </c>
      <c r="I95" s="152" t="s">
        <v>149</v>
      </c>
      <c r="J95" s="152" t="s">
        <v>150</v>
      </c>
      <c r="K95" s="152" t="s">
        <v>186</v>
      </c>
      <c r="L95" s="152" t="s">
        <v>187</v>
      </c>
    </row>
    <row r="96" spans="2:12" ht="78.75">
      <c r="B96" s="219" t="s">
        <v>626</v>
      </c>
      <c r="C96" s="219" t="s">
        <v>627</v>
      </c>
      <c r="D96" s="154" t="s">
        <v>472</v>
      </c>
      <c r="E96" s="154" t="s">
        <v>473</v>
      </c>
      <c r="F96" s="306" t="s">
        <v>628</v>
      </c>
      <c r="G96" s="306" t="s">
        <v>362</v>
      </c>
      <c r="H96" s="306" t="s">
        <v>326</v>
      </c>
      <c r="I96" s="154" t="s">
        <v>247</v>
      </c>
      <c r="J96" s="232">
        <v>28000</v>
      </c>
      <c r="K96" s="232">
        <v>0</v>
      </c>
      <c r="L96" s="221">
        <v>0</v>
      </c>
    </row>
    <row r="97" spans="2:12" ht="45">
      <c r="B97" s="219" t="s">
        <v>629</v>
      </c>
      <c r="C97" s="219" t="s">
        <v>630</v>
      </c>
      <c r="D97" s="154" t="s">
        <v>479</v>
      </c>
      <c r="E97" s="306" t="s">
        <v>473</v>
      </c>
      <c r="F97" s="306" t="s">
        <v>631</v>
      </c>
      <c r="G97" s="306" t="s">
        <v>419</v>
      </c>
      <c r="H97" s="306" t="s">
        <v>326</v>
      </c>
      <c r="I97" s="154" t="s">
        <v>247</v>
      </c>
      <c r="J97" s="220">
        <v>0</v>
      </c>
      <c r="K97" s="220">
        <v>0</v>
      </c>
      <c r="L97" s="221">
        <v>0</v>
      </c>
    </row>
    <row r="98" spans="2:12" ht="66.75" customHeight="1">
      <c r="B98" s="236" t="s">
        <v>600</v>
      </c>
      <c r="C98" s="153" t="s">
        <v>632</v>
      </c>
      <c r="D98" s="154" t="s">
        <v>484</v>
      </c>
      <c r="E98" s="154" t="s">
        <v>485</v>
      </c>
      <c r="F98" s="305" t="s">
        <v>605</v>
      </c>
      <c r="G98" s="306" t="s">
        <v>362</v>
      </c>
      <c r="H98" s="306" t="s">
        <v>326</v>
      </c>
      <c r="I98" s="154" t="s">
        <v>493</v>
      </c>
      <c r="J98" s="154">
        <v>50</v>
      </c>
      <c r="K98" s="154">
        <v>0</v>
      </c>
      <c r="L98" s="155">
        <v>0</v>
      </c>
    </row>
    <row r="99" spans="2:12" ht="77.25" customHeight="1">
      <c r="B99" s="226" t="s">
        <v>606</v>
      </c>
      <c r="C99" s="226" t="s">
        <v>624</v>
      </c>
      <c r="D99" s="155" t="s">
        <v>491</v>
      </c>
      <c r="E99" s="155" t="s">
        <v>485</v>
      </c>
      <c r="F99" s="305" t="s">
        <v>608</v>
      </c>
      <c r="G99" s="155" t="s">
        <v>362</v>
      </c>
      <c r="H99" s="155" t="s">
        <v>326</v>
      </c>
      <c r="I99" s="155" t="s">
        <v>493</v>
      </c>
      <c r="J99" s="155">
        <v>0</v>
      </c>
      <c r="K99" s="155">
        <v>0</v>
      </c>
      <c r="L99" s="155">
        <v>0</v>
      </c>
    </row>
    <row r="101" spans="2:12">
      <c r="B101" s="556" t="s">
        <v>664</v>
      </c>
      <c r="C101" s="557"/>
      <c r="D101" s="557"/>
      <c r="E101" s="557"/>
      <c r="F101" s="557"/>
      <c r="G101" s="557"/>
      <c r="H101" s="557"/>
      <c r="I101" s="557"/>
      <c r="J101" s="557"/>
      <c r="K101" s="557"/>
      <c r="L101" s="558"/>
    </row>
    <row r="102" spans="2:12">
      <c r="B102" s="556" t="s">
        <v>665</v>
      </c>
      <c r="C102" s="557"/>
      <c r="D102" s="557"/>
      <c r="E102" s="557"/>
      <c r="F102" s="557"/>
      <c r="G102" s="557"/>
      <c r="H102" s="557"/>
      <c r="I102" s="557"/>
      <c r="J102" s="557"/>
      <c r="K102" s="557"/>
      <c r="L102" s="558"/>
    </row>
    <row r="103" spans="2:12">
      <c r="B103" s="215"/>
      <c r="C103" s="216"/>
      <c r="D103" s="216"/>
      <c r="E103" s="216"/>
      <c r="F103" s="216"/>
      <c r="G103" s="216"/>
      <c r="H103" s="216"/>
      <c r="I103" s="216"/>
      <c r="J103" s="217"/>
      <c r="K103" s="217"/>
      <c r="L103" s="218"/>
    </row>
    <row r="104" spans="2:12" ht="38.25">
      <c r="B104" s="152" t="s">
        <v>142</v>
      </c>
      <c r="C104" s="152" t="s">
        <v>143</v>
      </c>
      <c r="D104" s="152" t="s">
        <v>144</v>
      </c>
      <c r="E104" s="152" t="s">
        <v>145</v>
      </c>
      <c r="F104" s="152" t="s">
        <v>146</v>
      </c>
      <c r="G104" s="152" t="s">
        <v>147</v>
      </c>
      <c r="H104" s="152" t="s">
        <v>148</v>
      </c>
      <c r="I104" s="152" t="s">
        <v>149</v>
      </c>
      <c r="J104" s="152" t="s">
        <v>150</v>
      </c>
      <c r="K104" s="152" t="s">
        <v>186</v>
      </c>
      <c r="L104" s="152" t="s">
        <v>187</v>
      </c>
    </row>
    <row r="105" spans="2:12" ht="57.75" customHeight="1">
      <c r="B105" s="234" t="s">
        <v>639</v>
      </c>
      <c r="C105" s="234" t="s">
        <v>640</v>
      </c>
      <c r="D105" s="235" t="s">
        <v>472</v>
      </c>
      <c r="E105" s="235" t="s">
        <v>317</v>
      </c>
      <c r="F105" s="235" t="s">
        <v>641</v>
      </c>
      <c r="G105" s="235" t="s">
        <v>248</v>
      </c>
      <c r="H105" s="235" t="s">
        <v>327</v>
      </c>
      <c r="I105" s="235" t="s">
        <v>642</v>
      </c>
      <c r="J105" s="235">
        <v>563</v>
      </c>
      <c r="K105" s="235">
        <v>563</v>
      </c>
      <c r="L105" s="205" t="s">
        <v>643</v>
      </c>
    </row>
    <row r="106" spans="2:12" ht="57.75" customHeight="1">
      <c r="B106" s="234" t="s">
        <v>644</v>
      </c>
      <c r="C106" s="234" t="s">
        <v>645</v>
      </c>
      <c r="D106" s="235" t="s">
        <v>479</v>
      </c>
      <c r="E106" s="235" t="s">
        <v>317</v>
      </c>
      <c r="F106" s="235" t="s">
        <v>646</v>
      </c>
      <c r="G106" s="235" t="s">
        <v>248</v>
      </c>
      <c r="H106" s="235" t="s">
        <v>327</v>
      </c>
      <c r="I106" s="235" t="s">
        <v>642</v>
      </c>
      <c r="J106" s="235">
        <v>563</v>
      </c>
      <c r="K106" s="235">
        <v>563</v>
      </c>
      <c r="L106" s="205" t="s">
        <v>643</v>
      </c>
    </row>
    <row r="107" spans="2:12" ht="57.75" customHeight="1">
      <c r="B107" s="236" t="s">
        <v>647</v>
      </c>
      <c r="C107" s="236" t="s">
        <v>648</v>
      </c>
      <c r="D107" s="235" t="s">
        <v>649</v>
      </c>
      <c r="E107" s="235" t="s">
        <v>317</v>
      </c>
      <c r="F107" s="235" t="s">
        <v>650</v>
      </c>
      <c r="G107" s="235" t="s">
        <v>248</v>
      </c>
      <c r="H107" s="235" t="s">
        <v>327</v>
      </c>
      <c r="I107" s="235" t="s">
        <v>642</v>
      </c>
      <c r="J107" s="235">
        <v>140</v>
      </c>
      <c r="K107" s="235">
        <v>140</v>
      </c>
      <c r="L107" s="205" t="s">
        <v>643</v>
      </c>
    </row>
    <row r="108" spans="2:12" ht="57.75" customHeight="1">
      <c r="B108" s="236" t="s">
        <v>651</v>
      </c>
      <c r="C108" s="236" t="s">
        <v>652</v>
      </c>
      <c r="D108" s="235" t="s">
        <v>649</v>
      </c>
      <c r="E108" s="235" t="s">
        <v>317</v>
      </c>
      <c r="F108" s="235" t="s">
        <v>653</v>
      </c>
      <c r="G108" s="235" t="s">
        <v>248</v>
      </c>
      <c r="H108" s="235" t="s">
        <v>327</v>
      </c>
      <c r="I108" s="235" t="s">
        <v>642</v>
      </c>
      <c r="J108" s="235">
        <v>69</v>
      </c>
      <c r="K108" s="235">
        <v>69</v>
      </c>
      <c r="L108" s="205" t="s">
        <v>643</v>
      </c>
    </row>
    <row r="109" spans="2:12" ht="57.75" customHeight="1">
      <c r="B109" s="236" t="s">
        <v>654</v>
      </c>
      <c r="C109" s="236" t="s">
        <v>655</v>
      </c>
      <c r="D109" s="235" t="s">
        <v>649</v>
      </c>
      <c r="E109" s="235" t="s">
        <v>317</v>
      </c>
      <c r="F109" s="235" t="s">
        <v>656</v>
      </c>
      <c r="G109" s="235" t="s">
        <v>248</v>
      </c>
      <c r="H109" s="235" t="s">
        <v>327</v>
      </c>
      <c r="I109" s="235" t="s">
        <v>642</v>
      </c>
      <c r="J109" s="235">
        <v>300</v>
      </c>
      <c r="K109" s="235">
        <v>300</v>
      </c>
      <c r="L109" s="205" t="s">
        <v>643</v>
      </c>
    </row>
    <row r="110" spans="2:12" ht="57.75" customHeight="1">
      <c r="B110" s="236" t="s">
        <v>657</v>
      </c>
      <c r="C110" s="236" t="s">
        <v>658</v>
      </c>
      <c r="D110" s="235" t="s">
        <v>659</v>
      </c>
      <c r="E110" s="235" t="s">
        <v>317</v>
      </c>
      <c r="F110" s="235" t="s">
        <v>660</v>
      </c>
      <c r="G110" s="235" t="s">
        <v>248</v>
      </c>
      <c r="H110" s="235" t="s">
        <v>327</v>
      </c>
      <c r="I110" s="235" t="s">
        <v>642</v>
      </c>
      <c r="J110" s="235">
        <v>1</v>
      </c>
      <c r="K110" s="235">
        <v>1</v>
      </c>
      <c r="L110" s="205" t="s">
        <v>643</v>
      </c>
    </row>
    <row r="111" spans="2:12" ht="57.75" customHeight="1">
      <c r="B111" s="234" t="s">
        <v>661</v>
      </c>
      <c r="C111" s="234" t="s">
        <v>662</v>
      </c>
      <c r="D111" s="235" t="s">
        <v>659</v>
      </c>
      <c r="E111" s="235" t="s">
        <v>317</v>
      </c>
      <c r="F111" s="235" t="s">
        <v>663</v>
      </c>
      <c r="G111" s="235" t="s">
        <v>248</v>
      </c>
      <c r="H111" s="235" t="s">
        <v>327</v>
      </c>
      <c r="I111" s="235" t="s">
        <v>642</v>
      </c>
      <c r="J111" s="235">
        <v>563</v>
      </c>
      <c r="K111" s="235">
        <v>563</v>
      </c>
      <c r="L111" s="205" t="s">
        <v>643</v>
      </c>
    </row>
    <row r="113" spans="2:12" ht="27.75" customHeight="1">
      <c r="B113" s="553" t="s">
        <v>301</v>
      </c>
      <c r="C113" s="554"/>
      <c r="D113" s="554"/>
      <c r="E113" s="554"/>
      <c r="F113" s="554"/>
      <c r="G113" s="554"/>
      <c r="H113" s="554"/>
      <c r="I113" s="554"/>
      <c r="J113" s="554"/>
      <c r="K113" s="554"/>
      <c r="L113" s="555"/>
    </row>
    <row r="114" spans="2:12">
      <c r="B114" s="553" t="s">
        <v>302</v>
      </c>
      <c r="C114" s="554"/>
      <c r="D114" s="554"/>
      <c r="E114" s="554"/>
      <c r="F114" s="554"/>
      <c r="G114" s="554"/>
      <c r="H114" s="554"/>
      <c r="I114" s="554"/>
      <c r="J114" s="554"/>
      <c r="K114" s="554"/>
      <c r="L114" s="555"/>
    </row>
    <row r="115" spans="2:12">
      <c r="B115" s="187"/>
      <c r="C115" s="50"/>
      <c r="D115" s="50"/>
      <c r="E115" s="50"/>
      <c r="F115" s="50"/>
      <c r="G115" s="50"/>
      <c r="H115" s="50"/>
      <c r="I115" s="50"/>
      <c r="J115" s="156"/>
      <c r="K115" s="156"/>
      <c r="L115" s="185"/>
    </row>
    <row r="116" spans="2:12" ht="38.25">
      <c r="B116" s="152" t="s">
        <v>142</v>
      </c>
      <c r="C116" s="152" t="s">
        <v>143</v>
      </c>
      <c r="D116" s="152" t="s">
        <v>144</v>
      </c>
      <c r="E116" s="152" t="s">
        <v>145</v>
      </c>
      <c r="F116" s="152" t="s">
        <v>146</v>
      </c>
      <c r="G116" s="152" t="s">
        <v>147</v>
      </c>
      <c r="H116" s="152" t="s">
        <v>148</v>
      </c>
      <c r="I116" s="152" t="s">
        <v>149</v>
      </c>
      <c r="J116" s="152" t="s">
        <v>150</v>
      </c>
      <c r="K116" s="152" t="s">
        <v>186</v>
      </c>
      <c r="L116" s="152" t="s">
        <v>187</v>
      </c>
    </row>
    <row r="117" spans="2:12" ht="120">
      <c r="B117" s="360" t="s">
        <v>311</v>
      </c>
      <c r="C117" s="360" t="s">
        <v>303</v>
      </c>
      <c r="D117" s="361" t="s">
        <v>472</v>
      </c>
      <c r="E117" s="362" t="s">
        <v>793</v>
      </c>
      <c r="F117" s="363" t="s">
        <v>319</v>
      </c>
      <c r="G117" s="363" t="s">
        <v>317</v>
      </c>
      <c r="H117" s="362" t="s">
        <v>326</v>
      </c>
      <c r="I117" s="362" t="s">
        <v>493</v>
      </c>
      <c r="J117" s="362">
        <v>100</v>
      </c>
      <c r="K117" s="362">
        <v>100</v>
      </c>
      <c r="L117" s="364">
        <v>0</v>
      </c>
    </row>
    <row r="118" spans="2:12" ht="108">
      <c r="B118" s="360" t="s">
        <v>312</v>
      </c>
      <c r="C118" s="360" t="s">
        <v>304</v>
      </c>
      <c r="D118" s="361" t="s">
        <v>479</v>
      </c>
      <c r="E118" s="362" t="s">
        <v>485</v>
      </c>
      <c r="F118" s="363" t="s">
        <v>320</v>
      </c>
      <c r="G118" s="363" t="s">
        <v>317</v>
      </c>
      <c r="H118" s="362" t="s">
        <v>326</v>
      </c>
      <c r="I118" s="362" t="s">
        <v>493</v>
      </c>
      <c r="J118" s="362">
        <v>100</v>
      </c>
      <c r="K118" s="362">
        <v>100</v>
      </c>
      <c r="L118" s="364">
        <v>0</v>
      </c>
    </row>
    <row r="119" spans="2:12" ht="72">
      <c r="B119" s="365" t="s">
        <v>794</v>
      </c>
      <c r="C119" s="360" t="s">
        <v>305</v>
      </c>
      <c r="D119" s="569" t="s">
        <v>731</v>
      </c>
      <c r="E119" s="362" t="s">
        <v>485</v>
      </c>
      <c r="F119" s="363" t="s">
        <v>321</v>
      </c>
      <c r="G119" s="562" t="s">
        <v>317</v>
      </c>
      <c r="H119" s="362" t="s">
        <v>326</v>
      </c>
      <c r="I119" s="362" t="s">
        <v>493</v>
      </c>
      <c r="J119" s="362">
        <v>6</v>
      </c>
      <c r="K119" s="362">
        <v>6</v>
      </c>
      <c r="L119" s="364">
        <v>0</v>
      </c>
    </row>
    <row r="120" spans="2:12" ht="72">
      <c r="B120" s="360" t="s">
        <v>795</v>
      </c>
      <c r="C120" s="360" t="s">
        <v>306</v>
      </c>
      <c r="D120" s="570"/>
      <c r="E120" s="362" t="s">
        <v>485</v>
      </c>
      <c r="F120" s="363" t="s">
        <v>796</v>
      </c>
      <c r="G120" s="562"/>
      <c r="H120" s="362" t="s">
        <v>326</v>
      </c>
      <c r="I120" s="362" t="s">
        <v>253</v>
      </c>
      <c r="J120" s="362" t="s">
        <v>797</v>
      </c>
      <c r="K120" s="362">
        <v>100</v>
      </c>
      <c r="L120" s="364">
        <v>0</v>
      </c>
    </row>
    <row r="121" spans="2:12" ht="60">
      <c r="B121" s="360" t="s">
        <v>313</v>
      </c>
      <c r="C121" s="360" t="s">
        <v>307</v>
      </c>
      <c r="D121" s="569" t="s">
        <v>798</v>
      </c>
      <c r="E121" s="362" t="s">
        <v>485</v>
      </c>
      <c r="F121" s="363" t="s">
        <v>322</v>
      </c>
      <c r="G121" s="363" t="s">
        <v>317</v>
      </c>
      <c r="H121" s="362" t="s">
        <v>326</v>
      </c>
      <c r="I121" s="362" t="s">
        <v>253</v>
      </c>
      <c r="J121" s="362">
        <v>100</v>
      </c>
      <c r="K121" s="362">
        <v>100</v>
      </c>
      <c r="L121" s="364">
        <v>0</v>
      </c>
    </row>
    <row r="122" spans="2:12" ht="60">
      <c r="B122" s="360" t="s">
        <v>314</v>
      </c>
      <c r="C122" s="360" t="s">
        <v>308</v>
      </c>
      <c r="D122" s="571"/>
      <c r="E122" s="362" t="s">
        <v>485</v>
      </c>
      <c r="F122" s="363" t="s">
        <v>323</v>
      </c>
      <c r="G122" s="363" t="s">
        <v>318</v>
      </c>
      <c r="H122" s="362" t="s">
        <v>326</v>
      </c>
      <c r="I122" s="362" t="s">
        <v>493</v>
      </c>
      <c r="J122" s="362">
        <v>100</v>
      </c>
      <c r="K122" s="362">
        <v>100</v>
      </c>
      <c r="L122" s="364">
        <v>100</v>
      </c>
    </row>
    <row r="123" spans="2:12" ht="96">
      <c r="B123" s="360" t="s">
        <v>315</v>
      </c>
      <c r="C123" s="360" t="s">
        <v>309</v>
      </c>
      <c r="D123" s="571"/>
      <c r="E123" s="362" t="s">
        <v>485</v>
      </c>
      <c r="F123" s="363" t="s">
        <v>324</v>
      </c>
      <c r="G123" s="363" t="s">
        <v>317</v>
      </c>
      <c r="H123" s="362" t="s">
        <v>326</v>
      </c>
      <c r="I123" s="364" t="s">
        <v>253</v>
      </c>
      <c r="J123" s="364">
        <v>31.9</v>
      </c>
      <c r="K123" s="364">
        <v>30</v>
      </c>
      <c r="L123" s="364">
        <v>30.2</v>
      </c>
    </row>
    <row r="124" spans="2:12" ht="119.25" customHeight="1">
      <c r="B124" s="360" t="s">
        <v>316</v>
      </c>
      <c r="C124" s="360" t="s">
        <v>310</v>
      </c>
      <c r="D124" s="570"/>
      <c r="E124" s="364" t="s">
        <v>485</v>
      </c>
      <c r="F124" s="363" t="s">
        <v>325</v>
      </c>
      <c r="G124" s="363" t="s">
        <v>318</v>
      </c>
      <c r="H124" s="364" t="s">
        <v>326</v>
      </c>
      <c r="I124" s="364" t="s">
        <v>799</v>
      </c>
      <c r="J124" s="364">
        <v>2.7</v>
      </c>
      <c r="K124" s="364">
        <v>3</v>
      </c>
      <c r="L124" s="364">
        <v>0</v>
      </c>
    </row>
    <row r="125" spans="2:12" ht="15">
      <c r="B125" s="52"/>
    </row>
    <row r="126" spans="2:12" ht="26.25" customHeight="1">
      <c r="B126" s="553" t="s">
        <v>328</v>
      </c>
      <c r="C126" s="554"/>
      <c r="D126" s="554"/>
      <c r="E126" s="554"/>
      <c r="F126" s="554"/>
      <c r="G126" s="554"/>
      <c r="H126" s="554"/>
      <c r="I126" s="554"/>
      <c r="J126" s="554"/>
      <c r="K126" s="554"/>
      <c r="L126" s="555"/>
    </row>
    <row r="127" spans="2:12">
      <c r="B127" s="553" t="s">
        <v>302</v>
      </c>
      <c r="C127" s="554"/>
      <c r="D127" s="554"/>
      <c r="E127" s="554"/>
      <c r="F127" s="554"/>
      <c r="G127" s="554"/>
      <c r="H127" s="554"/>
      <c r="I127" s="554"/>
      <c r="J127" s="554"/>
      <c r="K127" s="554"/>
      <c r="L127" s="555"/>
    </row>
    <row r="128" spans="2:12">
      <c r="B128" s="187"/>
      <c r="C128" s="50"/>
      <c r="D128" s="50"/>
      <c r="E128" s="50"/>
      <c r="F128" s="50"/>
      <c r="G128" s="50"/>
      <c r="H128" s="50"/>
      <c r="I128" s="50"/>
      <c r="J128" s="156"/>
      <c r="K128" s="156"/>
      <c r="L128" s="185"/>
    </row>
    <row r="129" spans="2:12" ht="38.25">
      <c r="B129" s="152" t="s">
        <v>142</v>
      </c>
      <c r="C129" s="152" t="s">
        <v>143</v>
      </c>
      <c r="D129" s="152" t="s">
        <v>144</v>
      </c>
      <c r="E129" s="152" t="s">
        <v>145</v>
      </c>
      <c r="F129" s="152" t="s">
        <v>146</v>
      </c>
      <c r="G129" s="152" t="s">
        <v>147</v>
      </c>
      <c r="H129" s="152" t="s">
        <v>148</v>
      </c>
      <c r="I129" s="152" t="s">
        <v>149</v>
      </c>
      <c r="J129" s="152" t="s">
        <v>150</v>
      </c>
      <c r="K129" s="152" t="s">
        <v>186</v>
      </c>
      <c r="L129" s="152" t="s">
        <v>187</v>
      </c>
    </row>
    <row r="130" spans="2:12" ht="90">
      <c r="B130" s="366" t="s">
        <v>339</v>
      </c>
      <c r="C130" s="364" t="s">
        <v>329</v>
      </c>
      <c r="D130" s="364" t="s">
        <v>800</v>
      </c>
      <c r="E130" s="367" t="s">
        <v>801</v>
      </c>
      <c r="F130" s="364" t="s">
        <v>350</v>
      </c>
      <c r="G130" s="368" t="s">
        <v>361</v>
      </c>
      <c r="H130" s="368" t="s">
        <v>327</v>
      </c>
      <c r="I130" s="364" t="s">
        <v>802</v>
      </c>
      <c r="J130" s="369">
        <v>2.1</v>
      </c>
      <c r="K130" s="362">
        <v>4</v>
      </c>
      <c r="L130" s="364">
        <v>3.1</v>
      </c>
    </row>
    <row r="131" spans="2:12" ht="56.25">
      <c r="B131" s="366" t="s">
        <v>340</v>
      </c>
      <c r="C131" s="364" t="s">
        <v>330</v>
      </c>
      <c r="D131" s="572" t="s">
        <v>803</v>
      </c>
      <c r="E131" s="364" t="s">
        <v>722</v>
      </c>
      <c r="F131" s="364" t="s">
        <v>351</v>
      </c>
      <c r="G131" s="370" t="s">
        <v>362</v>
      </c>
      <c r="H131" s="362" t="s">
        <v>326</v>
      </c>
      <c r="I131" s="370" t="s">
        <v>493</v>
      </c>
      <c r="J131" s="369">
        <v>100</v>
      </c>
      <c r="K131" s="362">
        <v>100</v>
      </c>
      <c r="L131" s="364">
        <v>0</v>
      </c>
    </row>
    <row r="132" spans="2:12" ht="78.75">
      <c r="B132" s="366" t="s">
        <v>341</v>
      </c>
      <c r="C132" s="364" t="s">
        <v>331</v>
      </c>
      <c r="D132" s="573"/>
      <c r="E132" s="364" t="s">
        <v>722</v>
      </c>
      <c r="F132" s="364" t="s">
        <v>352</v>
      </c>
      <c r="G132" s="364" t="s">
        <v>317</v>
      </c>
      <c r="H132" s="362" t="s">
        <v>326</v>
      </c>
      <c r="I132" s="370" t="s">
        <v>802</v>
      </c>
      <c r="J132" s="369">
        <v>14.3</v>
      </c>
      <c r="K132" s="362">
        <v>15</v>
      </c>
      <c r="L132" s="364">
        <v>166.7</v>
      </c>
    </row>
    <row r="133" spans="2:12" ht="101.25">
      <c r="B133" s="366" t="s">
        <v>342</v>
      </c>
      <c r="C133" s="364" t="s">
        <v>332</v>
      </c>
      <c r="D133" s="573"/>
      <c r="E133" s="364" t="s">
        <v>722</v>
      </c>
      <c r="F133" s="364" t="s">
        <v>353</v>
      </c>
      <c r="G133" s="364" t="s">
        <v>318</v>
      </c>
      <c r="H133" s="362" t="s">
        <v>326</v>
      </c>
      <c r="I133" s="370" t="s">
        <v>493</v>
      </c>
      <c r="J133" s="369">
        <v>97.916666666666671</v>
      </c>
      <c r="K133" s="362">
        <v>98</v>
      </c>
      <c r="L133" s="364">
        <v>0</v>
      </c>
    </row>
    <row r="134" spans="2:12" ht="56.25">
      <c r="B134" s="366" t="s">
        <v>343</v>
      </c>
      <c r="C134" s="364" t="s">
        <v>333</v>
      </c>
      <c r="D134" s="573"/>
      <c r="E134" s="364" t="s">
        <v>722</v>
      </c>
      <c r="F134" s="364" t="s">
        <v>354</v>
      </c>
      <c r="G134" s="364" t="s">
        <v>317</v>
      </c>
      <c r="H134" s="362" t="s">
        <v>326</v>
      </c>
      <c r="I134" s="364" t="s">
        <v>493</v>
      </c>
      <c r="J134" s="369">
        <v>90.322580645161295</v>
      </c>
      <c r="K134" s="362">
        <v>90</v>
      </c>
      <c r="L134" s="364">
        <v>0</v>
      </c>
    </row>
    <row r="135" spans="2:12" ht="101.25">
      <c r="B135" s="366" t="s">
        <v>344</v>
      </c>
      <c r="C135" s="364" t="s">
        <v>334</v>
      </c>
      <c r="D135" s="573"/>
      <c r="E135" s="364" t="s">
        <v>722</v>
      </c>
      <c r="F135" s="364" t="s">
        <v>355</v>
      </c>
      <c r="G135" s="364" t="s">
        <v>317</v>
      </c>
      <c r="H135" s="362" t="s">
        <v>326</v>
      </c>
      <c r="I135" s="370" t="s">
        <v>493</v>
      </c>
      <c r="J135" s="369">
        <v>44</v>
      </c>
      <c r="K135" s="362">
        <v>40</v>
      </c>
      <c r="L135" s="364">
        <v>0</v>
      </c>
    </row>
    <row r="136" spans="2:12" ht="56.25">
      <c r="B136" s="366" t="s">
        <v>345</v>
      </c>
      <c r="C136" s="204" t="s">
        <v>335</v>
      </c>
      <c r="D136" s="574"/>
      <c r="E136" s="364" t="s">
        <v>722</v>
      </c>
      <c r="F136" s="364" t="s">
        <v>356</v>
      </c>
      <c r="G136" s="364" t="s">
        <v>317</v>
      </c>
      <c r="H136" s="362" t="s">
        <v>326</v>
      </c>
      <c r="I136" s="370" t="s">
        <v>493</v>
      </c>
      <c r="J136" s="369">
        <v>50.892857142857146</v>
      </c>
      <c r="K136" s="364">
        <v>50</v>
      </c>
      <c r="L136" s="364">
        <v>0</v>
      </c>
    </row>
    <row r="137" spans="2:12" ht="33.75">
      <c r="B137" s="366" t="s">
        <v>346</v>
      </c>
      <c r="C137" s="364" t="s">
        <v>307</v>
      </c>
      <c r="D137" s="575" t="s">
        <v>659</v>
      </c>
      <c r="E137" s="364" t="s">
        <v>722</v>
      </c>
      <c r="F137" s="204" t="s">
        <v>357</v>
      </c>
      <c r="G137" s="206" t="s">
        <v>362</v>
      </c>
      <c r="H137" s="364" t="s">
        <v>326</v>
      </c>
      <c r="I137" s="364" t="s">
        <v>493</v>
      </c>
      <c r="J137" s="369">
        <v>100</v>
      </c>
      <c r="K137" s="364">
        <v>100</v>
      </c>
      <c r="L137" s="364">
        <v>0</v>
      </c>
    </row>
    <row r="138" spans="2:12" ht="45.75">
      <c r="B138" s="366" t="s">
        <v>347</v>
      </c>
      <c r="C138" s="371" t="s">
        <v>336</v>
      </c>
      <c r="D138" s="575"/>
      <c r="E138" s="364" t="s">
        <v>722</v>
      </c>
      <c r="F138" s="372" t="s">
        <v>358</v>
      </c>
      <c r="G138" s="362" t="s">
        <v>363</v>
      </c>
      <c r="H138" s="364" t="s">
        <v>326</v>
      </c>
      <c r="I138" s="364" t="s">
        <v>493</v>
      </c>
      <c r="J138" s="369">
        <v>100</v>
      </c>
      <c r="K138" s="364">
        <v>100</v>
      </c>
      <c r="L138" s="364">
        <v>100</v>
      </c>
    </row>
    <row r="139" spans="2:12" ht="34.5">
      <c r="B139" s="366" t="s">
        <v>348</v>
      </c>
      <c r="C139" s="371" t="s">
        <v>337</v>
      </c>
      <c r="D139" s="575"/>
      <c r="E139" s="364" t="s">
        <v>722</v>
      </c>
      <c r="F139" s="372" t="s">
        <v>359</v>
      </c>
      <c r="G139" s="362" t="s">
        <v>362</v>
      </c>
      <c r="H139" s="364" t="s">
        <v>326</v>
      </c>
      <c r="I139" s="364" t="s">
        <v>493</v>
      </c>
      <c r="J139" s="369">
        <v>100</v>
      </c>
      <c r="K139" s="364">
        <v>100</v>
      </c>
      <c r="L139" s="364">
        <v>0</v>
      </c>
    </row>
    <row r="140" spans="2:12" ht="78.75">
      <c r="B140" s="366" t="s">
        <v>349</v>
      </c>
      <c r="C140" s="371" t="s">
        <v>338</v>
      </c>
      <c r="D140" s="575"/>
      <c r="E140" s="364" t="s">
        <v>722</v>
      </c>
      <c r="F140" s="204" t="s">
        <v>360</v>
      </c>
      <c r="G140" s="364" t="s">
        <v>363</v>
      </c>
      <c r="H140" s="373" t="s">
        <v>326</v>
      </c>
      <c r="I140" s="364" t="s">
        <v>799</v>
      </c>
      <c r="J140" s="369">
        <v>1.4035087719298245</v>
      </c>
      <c r="K140" s="364">
        <v>1.5</v>
      </c>
      <c r="L140" s="364">
        <v>0</v>
      </c>
    </row>
    <row r="142" spans="2:12" ht="30" customHeight="1">
      <c r="B142" s="553" t="s">
        <v>364</v>
      </c>
      <c r="C142" s="554"/>
      <c r="D142" s="554"/>
      <c r="E142" s="554"/>
      <c r="F142" s="554"/>
      <c r="G142" s="554"/>
      <c r="H142" s="554"/>
      <c r="I142" s="554"/>
      <c r="J142" s="554"/>
      <c r="K142" s="554"/>
      <c r="L142" s="555"/>
    </row>
    <row r="143" spans="2:12">
      <c r="B143" s="553" t="s">
        <v>302</v>
      </c>
      <c r="C143" s="554"/>
      <c r="D143" s="554"/>
      <c r="E143" s="554"/>
      <c r="F143" s="554"/>
      <c r="G143" s="554"/>
      <c r="H143" s="554"/>
      <c r="I143" s="554"/>
      <c r="J143" s="554"/>
      <c r="K143" s="554"/>
      <c r="L143" s="555"/>
    </row>
    <row r="144" spans="2:12">
      <c r="B144" s="187"/>
      <c r="C144" s="50"/>
      <c r="D144" s="50"/>
      <c r="E144" s="50"/>
      <c r="F144" s="50"/>
      <c r="G144" s="50"/>
      <c r="H144" s="50"/>
      <c r="I144" s="50"/>
      <c r="J144" s="156"/>
      <c r="K144" s="156"/>
      <c r="L144" s="185"/>
    </row>
    <row r="145" spans="2:12" ht="38.25">
      <c r="B145" s="152" t="s">
        <v>142</v>
      </c>
      <c r="C145" s="152" t="s">
        <v>143</v>
      </c>
      <c r="D145" s="152" t="s">
        <v>144</v>
      </c>
      <c r="E145" s="152" t="s">
        <v>145</v>
      </c>
      <c r="F145" s="152" t="s">
        <v>146</v>
      </c>
      <c r="G145" s="152" t="s">
        <v>147</v>
      </c>
      <c r="H145" s="152" t="s">
        <v>148</v>
      </c>
      <c r="I145" s="152" t="s">
        <v>149</v>
      </c>
      <c r="J145" s="152" t="s">
        <v>150</v>
      </c>
      <c r="K145" s="152" t="s">
        <v>186</v>
      </c>
      <c r="L145" s="152" t="s">
        <v>187</v>
      </c>
    </row>
    <row r="146" spans="2:12" ht="56.25">
      <c r="B146" s="200" t="s">
        <v>365</v>
      </c>
      <c r="C146" s="203" t="s">
        <v>370</v>
      </c>
      <c r="D146" s="364" t="s">
        <v>479</v>
      </c>
      <c r="E146" s="364" t="s">
        <v>801</v>
      </c>
      <c r="F146" s="203" t="s">
        <v>375</v>
      </c>
      <c r="G146" s="374" t="s">
        <v>362</v>
      </c>
      <c r="H146" s="364" t="s">
        <v>326</v>
      </c>
      <c r="I146" s="364" t="s">
        <v>493</v>
      </c>
      <c r="J146" s="369">
        <v>10.5</v>
      </c>
      <c r="K146" s="362">
        <v>5</v>
      </c>
      <c r="L146" s="364">
        <v>0</v>
      </c>
    </row>
    <row r="147" spans="2:12" ht="101.25">
      <c r="B147" s="201" t="s">
        <v>366</v>
      </c>
      <c r="C147" s="202" t="s">
        <v>371</v>
      </c>
      <c r="D147" s="576" t="s">
        <v>803</v>
      </c>
      <c r="E147" s="364" t="s">
        <v>722</v>
      </c>
      <c r="F147" s="206" t="s">
        <v>376</v>
      </c>
      <c r="G147" s="203" t="s">
        <v>362</v>
      </c>
      <c r="H147" s="364" t="s">
        <v>326</v>
      </c>
      <c r="I147" s="364" t="s">
        <v>493</v>
      </c>
      <c r="J147" s="369">
        <v>72.400000000000006</v>
      </c>
      <c r="K147" s="362">
        <v>70</v>
      </c>
      <c r="L147" s="364">
        <v>0</v>
      </c>
    </row>
    <row r="148" spans="2:12" ht="78.75">
      <c r="B148" s="201" t="s">
        <v>367</v>
      </c>
      <c r="C148" s="204" t="s">
        <v>372</v>
      </c>
      <c r="D148" s="577"/>
      <c r="E148" s="364" t="s">
        <v>722</v>
      </c>
      <c r="F148" s="206" t="s">
        <v>377</v>
      </c>
      <c r="G148" s="207" t="s">
        <v>362</v>
      </c>
      <c r="H148" s="364" t="s">
        <v>326</v>
      </c>
      <c r="I148" s="364" t="s">
        <v>493</v>
      </c>
      <c r="J148" s="369">
        <v>100</v>
      </c>
      <c r="K148" s="362">
        <v>100</v>
      </c>
      <c r="L148" s="364">
        <v>0</v>
      </c>
    </row>
    <row r="149" spans="2:12" ht="112.5">
      <c r="B149" s="202" t="s">
        <v>368</v>
      </c>
      <c r="C149" s="371" t="s">
        <v>373</v>
      </c>
      <c r="D149" s="578"/>
      <c r="E149" s="364" t="s">
        <v>722</v>
      </c>
      <c r="F149" s="204" t="s">
        <v>378</v>
      </c>
      <c r="G149" s="207" t="s">
        <v>363</v>
      </c>
      <c r="H149" s="364" t="s">
        <v>326</v>
      </c>
      <c r="I149" s="364" t="s">
        <v>493</v>
      </c>
      <c r="J149" s="369">
        <v>95.2</v>
      </c>
      <c r="K149" s="362">
        <v>95</v>
      </c>
      <c r="L149" s="364">
        <v>0</v>
      </c>
    </row>
    <row r="150" spans="2:12" ht="56.25">
      <c r="B150" s="202" t="s">
        <v>346</v>
      </c>
      <c r="C150" s="364" t="s">
        <v>307</v>
      </c>
      <c r="D150" s="576" t="s">
        <v>491</v>
      </c>
      <c r="E150" s="364" t="s">
        <v>722</v>
      </c>
      <c r="F150" s="204" t="s">
        <v>379</v>
      </c>
      <c r="G150" s="206" t="s">
        <v>362</v>
      </c>
      <c r="H150" s="364" t="s">
        <v>326</v>
      </c>
      <c r="I150" s="364" t="s">
        <v>493</v>
      </c>
      <c r="J150" s="369">
        <v>100</v>
      </c>
      <c r="K150" s="362">
        <v>100</v>
      </c>
      <c r="L150" s="364">
        <v>0</v>
      </c>
    </row>
    <row r="151" spans="2:12" ht="45">
      <c r="B151" s="202" t="s">
        <v>369</v>
      </c>
      <c r="C151" s="204" t="s">
        <v>374</v>
      </c>
      <c r="D151" s="578"/>
      <c r="E151" s="364" t="s">
        <v>722</v>
      </c>
      <c r="F151" s="204" t="s">
        <v>380</v>
      </c>
      <c r="G151" s="208" t="s">
        <v>381</v>
      </c>
      <c r="H151" s="364" t="s">
        <v>326</v>
      </c>
      <c r="I151" s="364" t="s">
        <v>493</v>
      </c>
      <c r="J151" s="369">
        <v>100</v>
      </c>
      <c r="K151" s="364">
        <v>100</v>
      </c>
      <c r="L151" s="364">
        <v>0</v>
      </c>
    </row>
    <row r="153" spans="2:12" ht="28.5" customHeight="1">
      <c r="B153" s="553" t="s">
        <v>382</v>
      </c>
      <c r="C153" s="554"/>
      <c r="D153" s="554"/>
      <c r="E153" s="554"/>
      <c r="F153" s="554"/>
      <c r="G153" s="554"/>
      <c r="H153" s="554"/>
      <c r="I153" s="554"/>
      <c r="J153" s="554"/>
      <c r="K153" s="554"/>
      <c r="L153" s="555"/>
    </row>
    <row r="154" spans="2:12">
      <c r="B154" s="553" t="s">
        <v>302</v>
      </c>
      <c r="C154" s="554"/>
      <c r="D154" s="554"/>
      <c r="E154" s="554"/>
      <c r="F154" s="554"/>
      <c r="G154" s="554"/>
      <c r="H154" s="554"/>
      <c r="I154" s="554"/>
      <c r="J154" s="554"/>
      <c r="K154" s="554"/>
      <c r="L154" s="555"/>
    </row>
    <row r="155" spans="2:12">
      <c r="B155" s="187"/>
      <c r="C155" s="50"/>
      <c r="D155" s="50"/>
      <c r="E155" s="50"/>
      <c r="F155" s="50"/>
      <c r="G155" s="50"/>
      <c r="H155" s="50"/>
      <c r="I155" s="50"/>
      <c r="J155" s="156"/>
      <c r="K155" s="156"/>
      <c r="L155" s="185"/>
    </row>
    <row r="156" spans="2:12" ht="38.25">
      <c r="B156" s="152" t="s">
        <v>142</v>
      </c>
      <c r="C156" s="152" t="s">
        <v>143</v>
      </c>
      <c r="D156" s="152" t="s">
        <v>144</v>
      </c>
      <c r="E156" s="152" t="s">
        <v>145</v>
      </c>
      <c r="F156" s="152" t="s">
        <v>146</v>
      </c>
      <c r="G156" s="152" t="s">
        <v>147</v>
      </c>
      <c r="H156" s="152" t="s">
        <v>148</v>
      </c>
      <c r="I156" s="152" t="s">
        <v>149</v>
      </c>
      <c r="J156" s="152" t="s">
        <v>150</v>
      </c>
      <c r="K156" s="152" t="s">
        <v>186</v>
      </c>
      <c r="L156" s="152" t="s">
        <v>187</v>
      </c>
    </row>
    <row r="157" spans="2:12" ht="45">
      <c r="B157" s="200" t="s">
        <v>383</v>
      </c>
      <c r="C157" s="203" t="s">
        <v>390</v>
      </c>
      <c r="D157" s="370" t="s">
        <v>472</v>
      </c>
      <c r="E157" s="364" t="s">
        <v>801</v>
      </c>
      <c r="F157" s="203" t="s">
        <v>397</v>
      </c>
      <c r="G157" s="203" t="s">
        <v>362</v>
      </c>
      <c r="H157" s="206" t="s">
        <v>404</v>
      </c>
      <c r="I157" s="367" t="s">
        <v>493</v>
      </c>
      <c r="J157" s="369" t="s">
        <v>804</v>
      </c>
      <c r="K157" s="362" t="s">
        <v>804</v>
      </c>
      <c r="L157" s="364" t="s">
        <v>804</v>
      </c>
    </row>
    <row r="158" spans="2:12" ht="45">
      <c r="B158" s="201" t="s">
        <v>384</v>
      </c>
      <c r="C158" s="204" t="s">
        <v>391</v>
      </c>
      <c r="D158" s="370" t="s">
        <v>479</v>
      </c>
      <c r="E158" s="364" t="s">
        <v>801</v>
      </c>
      <c r="F158" s="203" t="s">
        <v>398</v>
      </c>
      <c r="G158" s="203" t="s">
        <v>362</v>
      </c>
      <c r="H158" s="206" t="s">
        <v>326</v>
      </c>
      <c r="I158" s="364" t="s">
        <v>493</v>
      </c>
      <c r="J158" s="369">
        <v>159.69999999999999</v>
      </c>
      <c r="K158" s="362">
        <v>100</v>
      </c>
      <c r="L158" s="364">
        <v>0</v>
      </c>
    </row>
    <row r="159" spans="2:12" ht="45">
      <c r="B159" s="201" t="s">
        <v>385</v>
      </c>
      <c r="C159" s="204" t="s">
        <v>392</v>
      </c>
      <c r="D159" s="576" t="s">
        <v>803</v>
      </c>
      <c r="E159" s="364" t="s">
        <v>722</v>
      </c>
      <c r="F159" s="206" t="s">
        <v>399</v>
      </c>
      <c r="G159" s="203" t="s">
        <v>362</v>
      </c>
      <c r="H159" s="206" t="s">
        <v>326</v>
      </c>
      <c r="I159" s="364" t="s">
        <v>493</v>
      </c>
      <c r="J159" s="369">
        <v>23.2</v>
      </c>
      <c r="K159" s="362">
        <v>20</v>
      </c>
      <c r="L159" s="364">
        <v>0</v>
      </c>
    </row>
    <row r="160" spans="2:12" ht="45">
      <c r="B160" s="201" t="s">
        <v>386</v>
      </c>
      <c r="C160" s="204" t="s">
        <v>393</v>
      </c>
      <c r="D160" s="577"/>
      <c r="E160" s="364" t="s">
        <v>722</v>
      </c>
      <c r="F160" s="206" t="s">
        <v>400</v>
      </c>
      <c r="G160" s="203" t="s">
        <v>362</v>
      </c>
      <c r="H160" s="206" t="s">
        <v>326</v>
      </c>
      <c r="I160" s="364" t="s">
        <v>493</v>
      </c>
      <c r="J160" s="369">
        <v>132.80000000000001</v>
      </c>
      <c r="K160" s="362">
        <v>100</v>
      </c>
      <c r="L160" s="364">
        <v>0</v>
      </c>
    </row>
    <row r="161" spans="2:12" ht="33.75">
      <c r="B161" s="201" t="s">
        <v>387</v>
      </c>
      <c r="C161" s="204" t="s">
        <v>394</v>
      </c>
      <c r="D161" s="577"/>
      <c r="E161" s="364" t="s">
        <v>722</v>
      </c>
      <c r="F161" s="206" t="s">
        <v>401</v>
      </c>
      <c r="G161" s="203" t="s">
        <v>362</v>
      </c>
      <c r="H161" s="206" t="s">
        <v>326</v>
      </c>
      <c r="I161" s="364" t="s">
        <v>493</v>
      </c>
      <c r="J161" s="369">
        <v>100</v>
      </c>
      <c r="K161" s="362">
        <v>100</v>
      </c>
      <c r="L161" s="364">
        <v>0</v>
      </c>
    </row>
    <row r="162" spans="2:12" ht="45">
      <c r="B162" s="201" t="s">
        <v>388</v>
      </c>
      <c r="C162" s="204" t="s">
        <v>395</v>
      </c>
      <c r="D162" s="577"/>
      <c r="E162" s="364" t="s">
        <v>722</v>
      </c>
      <c r="F162" s="206" t="s">
        <v>402</v>
      </c>
      <c r="G162" s="203" t="s">
        <v>362</v>
      </c>
      <c r="H162" s="206" t="s">
        <v>326</v>
      </c>
      <c r="I162" s="364" t="s">
        <v>493</v>
      </c>
      <c r="J162" s="369">
        <v>100</v>
      </c>
      <c r="K162" s="362">
        <v>100</v>
      </c>
      <c r="L162" s="364">
        <v>0</v>
      </c>
    </row>
    <row r="163" spans="2:12" ht="45">
      <c r="B163" s="201" t="s">
        <v>389</v>
      </c>
      <c r="C163" s="204" t="s">
        <v>396</v>
      </c>
      <c r="D163" s="578"/>
      <c r="E163" s="364" t="s">
        <v>722</v>
      </c>
      <c r="F163" s="206" t="s">
        <v>403</v>
      </c>
      <c r="G163" s="203" t="s">
        <v>362</v>
      </c>
      <c r="H163" s="206" t="s">
        <v>326</v>
      </c>
      <c r="I163" s="364" t="s">
        <v>493</v>
      </c>
      <c r="J163" s="369">
        <v>100.3</v>
      </c>
      <c r="K163" s="362">
        <v>100</v>
      </c>
      <c r="L163" s="364">
        <v>0</v>
      </c>
    </row>
    <row r="164" spans="2:12" ht="56.25">
      <c r="B164" s="202" t="s">
        <v>346</v>
      </c>
      <c r="C164" s="364" t="s">
        <v>307</v>
      </c>
      <c r="D164" s="364" t="s">
        <v>491</v>
      </c>
      <c r="E164" s="364" t="s">
        <v>722</v>
      </c>
      <c r="F164" s="204" t="s">
        <v>379</v>
      </c>
      <c r="G164" s="206" t="s">
        <v>362</v>
      </c>
      <c r="H164" s="364" t="s">
        <v>326</v>
      </c>
      <c r="I164" s="364" t="s">
        <v>805</v>
      </c>
      <c r="J164" s="369">
        <v>100</v>
      </c>
      <c r="K164" s="364">
        <v>100</v>
      </c>
      <c r="L164" s="364">
        <v>0</v>
      </c>
    </row>
    <row r="166" spans="2:12" ht="21" customHeight="1">
      <c r="B166" s="553" t="s">
        <v>382</v>
      </c>
      <c r="C166" s="554"/>
      <c r="D166" s="554"/>
      <c r="E166" s="554"/>
      <c r="F166" s="554"/>
      <c r="G166" s="554"/>
      <c r="H166" s="554"/>
      <c r="I166" s="554"/>
      <c r="J166" s="554"/>
      <c r="K166" s="554"/>
      <c r="L166" s="555"/>
    </row>
    <row r="167" spans="2:12">
      <c r="B167" s="553" t="s">
        <v>302</v>
      </c>
      <c r="C167" s="554"/>
      <c r="D167" s="554"/>
      <c r="E167" s="554"/>
      <c r="F167" s="554"/>
      <c r="G167" s="554"/>
      <c r="H167" s="554"/>
      <c r="I167" s="554"/>
      <c r="J167" s="554"/>
      <c r="K167" s="554"/>
      <c r="L167" s="555"/>
    </row>
    <row r="168" spans="2:12">
      <c r="B168" s="187"/>
      <c r="C168" s="50"/>
      <c r="D168" s="50"/>
      <c r="E168" s="50"/>
      <c r="F168" s="50"/>
      <c r="G168" s="50"/>
      <c r="H168" s="50"/>
      <c r="I168" s="50"/>
      <c r="J168" s="156"/>
      <c r="K168" s="156"/>
      <c r="L168" s="185"/>
    </row>
    <row r="169" spans="2:12" ht="38.25">
      <c r="B169" s="152" t="s">
        <v>142</v>
      </c>
      <c r="C169" s="152" t="s">
        <v>143</v>
      </c>
      <c r="D169" s="152" t="s">
        <v>144</v>
      </c>
      <c r="E169" s="152" t="s">
        <v>145</v>
      </c>
      <c r="F169" s="152" t="s">
        <v>146</v>
      </c>
      <c r="G169" s="152" t="s">
        <v>147</v>
      </c>
      <c r="H169" s="152" t="s">
        <v>148</v>
      </c>
      <c r="I169" s="152" t="s">
        <v>149</v>
      </c>
      <c r="J169" s="152" t="s">
        <v>150</v>
      </c>
      <c r="K169" s="152" t="s">
        <v>186</v>
      </c>
      <c r="L169" s="152" t="s">
        <v>187</v>
      </c>
    </row>
    <row r="170" spans="2:12" ht="68.25" customHeight="1">
      <c r="B170" s="200" t="s">
        <v>405</v>
      </c>
      <c r="C170" s="203" t="s">
        <v>409</v>
      </c>
      <c r="D170" s="370" t="s">
        <v>479</v>
      </c>
      <c r="E170" s="367" t="s">
        <v>801</v>
      </c>
      <c r="F170" s="203" t="s">
        <v>413</v>
      </c>
      <c r="G170" s="203" t="s">
        <v>419</v>
      </c>
      <c r="H170" s="206" t="s">
        <v>326</v>
      </c>
      <c r="I170" s="364" t="s">
        <v>493</v>
      </c>
      <c r="J170" s="369">
        <v>97.5</v>
      </c>
      <c r="K170" s="362">
        <v>100</v>
      </c>
      <c r="L170" s="364">
        <v>0</v>
      </c>
    </row>
    <row r="171" spans="2:12" ht="78.75">
      <c r="B171" s="201" t="s">
        <v>406</v>
      </c>
      <c r="C171" s="204" t="s">
        <v>410</v>
      </c>
      <c r="D171" s="576" t="s">
        <v>484</v>
      </c>
      <c r="E171" s="364" t="s">
        <v>722</v>
      </c>
      <c r="F171" s="206" t="s">
        <v>414</v>
      </c>
      <c r="G171" s="203" t="s">
        <v>362</v>
      </c>
      <c r="H171" s="206" t="s">
        <v>326</v>
      </c>
      <c r="I171" s="364" t="s">
        <v>493</v>
      </c>
      <c r="J171" s="369">
        <v>112.82051282051282</v>
      </c>
      <c r="K171" s="362">
        <v>100</v>
      </c>
      <c r="L171" s="364">
        <v>0</v>
      </c>
    </row>
    <row r="172" spans="2:12" ht="90">
      <c r="B172" s="201" t="s">
        <v>407</v>
      </c>
      <c r="C172" s="204" t="s">
        <v>411</v>
      </c>
      <c r="D172" s="577"/>
      <c r="E172" s="364" t="s">
        <v>722</v>
      </c>
      <c r="F172" s="206" t="s">
        <v>415</v>
      </c>
      <c r="G172" s="203" t="s">
        <v>362</v>
      </c>
      <c r="H172" s="206" t="s">
        <v>326</v>
      </c>
      <c r="I172" s="364" t="s">
        <v>493</v>
      </c>
      <c r="J172" s="369">
        <v>100</v>
      </c>
      <c r="K172" s="362">
        <v>100</v>
      </c>
      <c r="L172" s="364">
        <v>0</v>
      </c>
    </row>
    <row r="173" spans="2:12" ht="120" customHeight="1">
      <c r="B173" s="201" t="s">
        <v>408</v>
      </c>
      <c r="C173" s="204" t="s">
        <v>412</v>
      </c>
      <c r="D173" s="577"/>
      <c r="E173" s="375" t="s">
        <v>722</v>
      </c>
      <c r="F173" s="376" t="s">
        <v>416</v>
      </c>
      <c r="G173" s="377" t="s">
        <v>362</v>
      </c>
      <c r="H173" s="376" t="s">
        <v>326</v>
      </c>
      <c r="I173" s="375" t="s">
        <v>493</v>
      </c>
      <c r="J173" s="378">
        <v>93.181818181818173</v>
      </c>
      <c r="K173" s="362">
        <v>90</v>
      </c>
      <c r="L173" s="364">
        <v>0</v>
      </c>
    </row>
    <row r="174" spans="2:12" ht="69.75" customHeight="1">
      <c r="B174" s="201" t="s">
        <v>346</v>
      </c>
      <c r="C174" s="204" t="s">
        <v>307</v>
      </c>
      <c r="D174" s="575" t="s">
        <v>659</v>
      </c>
      <c r="E174" s="364" t="s">
        <v>722</v>
      </c>
      <c r="F174" s="206" t="s">
        <v>417</v>
      </c>
      <c r="G174" s="207" t="s">
        <v>362</v>
      </c>
      <c r="H174" s="206" t="s">
        <v>326</v>
      </c>
      <c r="I174" s="364" t="s">
        <v>493</v>
      </c>
      <c r="J174" s="369">
        <v>100</v>
      </c>
      <c r="K174" s="362">
        <v>100</v>
      </c>
      <c r="L174" s="364">
        <v>0</v>
      </c>
    </row>
    <row r="175" spans="2:12" ht="87" customHeight="1">
      <c r="B175" s="201" t="s">
        <v>347</v>
      </c>
      <c r="C175" s="204" t="s">
        <v>336</v>
      </c>
      <c r="D175" s="575"/>
      <c r="E175" s="364" t="s">
        <v>722</v>
      </c>
      <c r="F175" s="206" t="s">
        <v>418</v>
      </c>
      <c r="G175" s="207" t="s">
        <v>363</v>
      </c>
      <c r="H175" s="206" t="s">
        <v>326</v>
      </c>
      <c r="I175" s="364" t="s">
        <v>493</v>
      </c>
      <c r="J175" s="369">
        <v>100</v>
      </c>
      <c r="K175" s="364">
        <v>100</v>
      </c>
      <c r="L175" s="364">
        <v>100</v>
      </c>
    </row>
    <row r="176" spans="2:12" ht="79.5" customHeight="1">
      <c r="B176" s="202" t="s">
        <v>348</v>
      </c>
      <c r="C176" s="204" t="s">
        <v>337</v>
      </c>
      <c r="D176" s="575"/>
      <c r="E176" s="364"/>
      <c r="F176" s="206" t="s">
        <v>359</v>
      </c>
      <c r="G176" s="207" t="s">
        <v>362</v>
      </c>
      <c r="H176" s="206" t="s">
        <v>326</v>
      </c>
      <c r="I176" s="364" t="s">
        <v>493</v>
      </c>
      <c r="J176" s="369">
        <v>100</v>
      </c>
      <c r="K176" s="364">
        <v>100</v>
      </c>
      <c r="L176" s="364">
        <v>0</v>
      </c>
    </row>
    <row r="178" spans="2:12" ht="32.25" customHeight="1">
      <c r="B178" s="556" t="s">
        <v>468</v>
      </c>
      <c r="C178" s="557"/>
      <c r="D178" s="557"/>
      <c r="E178" s="557"/>
      <c r="F178" s="557"/>
      <c r="G178" s="557"/>
      <c r="H178" s="557"/>
      <c r="I178" s="557"/>
      <c r="J178" s="557"/>
      <c r="K178" s="557"/>
      <c r="L178" s="558"/>
    </row>
    <row r="179" spans="2:12" ht="18.75" customHeight="1">
      <c r="B179" s="556" t="s">
        <v>469</v>
      </c>
      <c r="C179" s="557"/>
      <c r="D179" s="557"/>
      <c r="E179" s="557"/>
      <c r="F179" s="557"/>
      <c r="G179" s="557"/>
      <c r="H179" s="557"/>
      <c r="I179" s="557"/>
      <c r="J179" s="557"/>
      <c r="K179" s="557"/>
      <c r="L179" s="558"/>
    </row>
    <row r="180" spans="2:12">
      <c r="B180" s="215"/>
      <c r="C180" s="216"/>
      <c r="D180" s="216"/>
      <c r="E180" s="216"/>
      <c r="F180" s="216"/>
      <c r="G180" s="216"/>
      <c r="H180" s="216"/>
      <c r="I180" s="216"/>
      <c r="J180" s="217"/>
      <c r="K180" s="217"/>
      <c r="L180" s="218"/>
    </row>
    <row r="181" spans="2:12" ht="38.25">
      <c r="B181" s="152" t="s">
        <v>142</v>
      </c>
      <c r="C181" s="152" t="s">
        <v>143</v>
      </c>
      <c r="D181" s="152" t="s">
        <v>144</v>
      </c>
      <c r="E181" s="152" t="s">
        <v>145</v>
      </c>
      <c r="F181" s="152" t="s">
        <v>146</v>
      </c>
      <c r="G181" s="152" t="s">
        <v>147</v>
      </c>
      <c r="H181" s="152" t="s">
        <v>148</v>
      </c>
      <c r="I181" s="152" t="s">
        <v>149</v>
      </c>
      <c r="J181" s="152" t="s">
        <v>150</v>
      </c>
      <c r="K181" s="152" t="s">
        <v>186</v>
      </c>
      <c r="L181" s="152" t="s">
        <v>187</v>
      </c>
    </row>
    <row r="182" spans="2:12" ht="130.5" customHeight="1">
      <c r="B182" s="219" t="s">
        <v>470</v>
      </c>
      <c r="C182" s="219" t="s">
        <v>471</v>
      </c>
      <c r="D182" s="154" t="s">
        <v>472</v>
      </c>
      <c r="E182" s="154" t="s">
        <v>473</v>
      </c>
      <c r="F182" s="306" t="s">
        <v>474</v>
      </c>
      <c r="G182" s="306" t="s">
        <v>362</v>
      </c>
      <c r="H182" s="306" t="s">
        <v>475</v>
      </c>
      <c r="I182" s="154" t="s">
        <v>476</v>
      </c>
      <c r="J182" s="220">
        <v>0.16339999999999999</v>
      </c>
      <c r="K182" s="220">
        <v>0.16339999999999999</v>
      </c>
      <c r="L182" s="221">
        <v>0.16339999999999999</v>
      </c>
    </row>
    <row r="183" spans="2:12" ht="78.75">
      <c r="B183" s="219" t="s">
        <v>477</v>
      </c>
      <c r="C183" s="219" t="s">
        <v>478</v>
      </c>
      <c r="D183" s="306" t="s">
        <v>479</v>
      </c>
      <c r="E183" s="306" t="s">
        <v>473</v>
      </c>
      <c r="F183" s="306" t="s">
        <v>480</v>
      </c>
      <c r="G183" s="306" t="s">
        <v>362</v>
      </c>
      <c r="H183" s="306" t="s">
        <v>326</v>
      </c>
      <c r="I183" s="306" t="s">
        <v>481</v>
      </c>
      <c r="J183" s="306">
        <v>40</v>
      </c>
      <c r="K183" s="154">
        <v>0</v>
      </c>
      <c r="L183" s="155">
        <v>0</v>
      </c>
    </row>
    <row r="184" spans="2:12" ht="146.25">
      <c r="B184" s="219" t="s">
        <v>482</v>
      </c>
      <c r="C184" s="219" t="s">
        <v>483</v>
      </c>
      <c r="D184" s="306" t="s">
        <v>484</v>
      </c>
      <c r="E184" s="306" t="s">
        <v>485</v>
      </c>
      <c r="F184" s="306" t="s">
        <v>486</v>
      </c>
      <c r="G184" s="306" t="s">
        <v>362</v>
      </c>
      <c r="H184" s="306" t="s">
        <v>326</v>
      </c>
      <c r="I184" s="306" t="s">
        <v>487</v>
      </c>
      <c r="J184" s="306" t="s">
        <v>488</v>
      </c>
      <c r="K184" s="306">
        <v>0</v>
      </c>
      <c r="L184" s="306">
        <v>0</v>
      </c>
    </row>
    <row r="185" spans="2:12" ht="146.25">
      <c r="B185" s="219" t="s">
        <v>489</v>
      </c>
      <c r="C185" s="219" t="s">
        <v>490</v>
      </c>
      <c r="D185" s="306" t="s">
        <v>491</v>
      </c>
      <c r="E185" s="306" t="s">
        <v>485</v>
      </c>
      <c r="F185" s="306" t="s">
        <v>492</v>
      </c>
      <c r="G185" s="306" t="s">
        <v>362</v>
      </c>
      <c r="H185" s="306" t="s">
        <v>326</v>
      </c>
      <c r="I185" s="306" t="s">
        <v>493</v>
      </c>
      <c r="J185" s="306" t="s">
        <v>494</v>
      </c>
      <c r="K185" s="306" t="s">
        <v>494</v>
      </c>
      <c r="L185" s="306" t="s">
        <v>494</v>
      </c>
    </row>
    <row r="186" spans="2:12" ht="15">
      <c r="B186" s="222"/>
      <c r="C186" s="223"/>
      <c r="D186" s="223"/>
      <c r="E186" s="223"/>
      <c r="F186" s="223"/>
      <c r="G186" s="223"/>
      <c r="H186" s="223"/>
      <c r="I186" s="223"/>
      <c r="J186" s="224"/>
      <c r="K186" s="224"/>
      <c r="L186" s="224"/>
    </row>
    <row r="187" spans="2:12" ht="28.5" customHeight="1">
      <c r="B187" s="566" t="s">
        <v>495</v>
      </c>
      <c r="C187" s="567"/>
      <c r="D187" s="567"/>
      <c r="E187" s="567"/>
      <c r="F187" s="567"/>
      <c r="G187" s="567"/>
      <c r="H187" s="567"/>
      <c r="I187" s="567"/>
      <c r="J187" s="567"/>
      <c r="K187" s="567"/>
      <c r="L187" s="568"/>
    </row>
    <row r="188" spans="2:12">
      <c r="B188" s="556" t="s">
        <v>469</v>
      </c>
      <c r="C188" s="557"/>
      <c r="D188" s="557"/>
      <c r="E188" s="557"/>
      <c r="F188" s="557"/>
      <c r="G188" s="557"/>
      <c r="H188" s="557"/>
      <c r="I188" s="557"/>
      <c r="J188" s="557"/>
      <c r="K188" s="557"/>
      <c r="L188" s="558"/>
    </row>
    <row r="189" spans="2:12">
      <c r="B189" s="215"/>
      <c r="C189" s="216"/>
      <c r="D189" s="216"/>
      <c r="E189" s="216"/>
      <c r="F189" s="216"/>
      <c r="G189" s="216"/>
      <c r="H189" s="216"/>
      <c r="I189" s="216"/>
      <c r="J189" s="217"/>
      <c r="K189" s="217"/>
      <c r="L189" s="218"/>
    </row>
    <row r="190" spans="2:12" ht="38.25">
      <c r="B190" s="152" t="s">
        <v>142</v>
      </c>
      <c r="C190" s="152" t="s">
        <v>143</v>
      </c>
      <c r="D190" s="152" t="s">
        <v>144</v>
      </c>
      <c r="E190" s="152" t="s">
        <v>145</v>
      </c>
      <c r="F190" s="152" t="s">
        <v>146</v>
      </c>
      <c r="G190" s="152" t="s">
        <v>147</v>
      </c>
      <c r="H190" s="152" t="s">
        <v>148</v>
      </c>
      <c r="I190" s="152" t="s">
        <v>149</v>
      </c>
      <c r="J190" s="152" t="s">
        <v>150</v>
      </c>
      <c r="K190" s="152" t="s">
        <v>186</v>
      </c>
      <c r="L190" s="152" t="s">
        <v>187</v>
      </c>
    </row>
    <row r="191" spans="2:12" ht="45">
      <c r="B191" s="225" t="s">
        <v>496</v>
      </c>
      <c r="C191" s="226" t="s">
        <v>497</v>
      </c>
      <c r="D191" s="199" t="s">
        <v>472</v>
      </c>
      <c r="E191" s="199" t="s">
        <v>473</v>
      </c>
      <c r="F191" s="226" t="s">
        <v>498</v>
      </c>
      <c r="G191" s="226" t="s">
        <v>419</v>
      </c>
      <c r="H191" s="219" t="s">
        <v>326</v>
      </c>
      <c r="I191" s="155" t="s">
        <v>200</v>
      </c>
      <c r="J191" s="227">
        <v>329</v>
      </c>
      <c r="K191" s="220">
        <v>0</v>
      </c>
      <c r="L191" s="221">
        <v>0</v>
      </c>
    </row>
    <row r="192" spans="2:12" ht="45">
      <c r="B192" s="225" t="s">
        <v>499</v>
      </c>
      <c r="C192" s="226" t="s">
        <v>500</v>
      </c>
      <c r="D192" s="199" t="s">
        <v>479</v>
      </c>
      <c r="E192" s="199" t="s">
        <v>473</v>
      </c>
      <c r="F192" s="226" t="s">
        <v>501</v>
      </c>
      <c r="G192" s="226" t="s">
        <v>419</v>
      </c>
      <c r="H192" s="219" t="s">
        <v>326</v>
      </c>
      <c r="I192" s="155" t="s">
        <v>200</v>
      </c>
      <c r="J192" s="227">
        <v>329</v>
      </c>
      <c r="K192" s="154">
        <v>0</v>
      </c>
      <c r="L192" s="155">
        <v>0</v>
      </c>
    </row>
    <row r="193" spans="2:12" ht="33.75">
      <c r="B193" s="225" t="s">
        <v>502</v>
      </c>
      <c r="C193" s="226" t="s">
        <v>503</v>
      </c>
      <c r="D193" s="199" t="s">
        <v>484</v>
      </c>
      <c r="E193" s="199" t="s">
        <v>485</v>
      </c>
      <c r="F193" s="226" t="s">
        <v>504</v>
      </c>
      <c r="G193" s="226" t="s">
        <v>419</v>
      </c>
      <c r="H193" s="219" t="s">
        <v>326</v>
      </c>
      <c r="I193" s="155" t="s">
        <v>200</v>
      </c>
      <c r="J193" s="228">
        <v>1</v>
      </c>
      <c r="K193" s="154">
        <v>0</v>
      </c>
      <c r="L193" s="155">
        <v>0</v>
      </c>
    </row>
    <row r="194" spans="2:12" ht="22.5">
      <c r="B194" s="225" t="s">
        <v>505</v>
      </c>
      <c r="C194" s="226" t="s">
        <v>506</v>
      </c>
      <c r="D194" s="199" t="s">
        <v>491</v>
      </c>
      <c r="E194" s="199" t="s">
        <v>485</v>
      </c>
      <c r="F194" s="226" t="s">
        <v>507</v>
      </c>
      <c r="G194" s="226" t="s">
        <v>419</v>
      </c>
      <c r="H194" s="219" t="s">
        <v>326</v>
      </c>
      <c r="I194" s="155" t="s">
        <v>200</v>
      </c>
      <c r="J194" s="227">
        <v>329</v>
      </c>
      <c r="K194" s="155">
        <v>0</v>
      </c>
      <c r="L194" s="155">
        <v>0</v>
      </c>
    </row>
    <row r="196" spans="2:12" ht="27" customHeight="1">
      <c r="B196" s="579" t="s">
        <v>719</v>
      </c>
      <c r="C196" s="580"/>
      <c r="D196" s="580"/>
      <c r="E196" s="580"/>
      <c r="F196" s="580"/>
      <c r="G196" s="580"/>
      <c r="H196" s="580"/>
      <c r="I196" s="580"/>
      <c r="J196" s="580"/>
      <c r="K196" s="580"/>
      <c r="L196" s="581"/>
    </row>
    <row r="197" spans="2:12">
      <c r="B197" s="579" t="s">
        <v>665</v>
      </c>
      <c r="C197" s="580"/>
      <c r="D197" s="580"/>
      <c r="E197" s="580"/>
      <c r="F197" s="580"/>
      <c r="G197" s="580"/>
      <c r="H197" s="580"/>
      <c r="I197" s="580"/>
      <c r="J197" s="580"/>
      <c r="K197" s="580"/>
      <c r="L197" s="581"/>
    </row>
    <row r="198" spans="2:12">
      <c r="B198" s="316"/>
      <c r="C198" s="317"/>
      <c r="D198" s="317"/>
      <c r="E198" s="317"/>
      <c r="F198" s="317"/>
      <c r="G198" s="317"/>
      <c r="H198" s="317"/>
      <c r="I198" s="317"/>
      <c r="J198" s="318"/>
      <c r="K198" s="318"/>
      <c r="L198" s="319"/>
    </row>
    <row r="199" spans="2:12" ht="38.25">
      <c r="B199" s="320" t="s">
        <v>142</v>
      </c>
      <c r="C199" s="320" t="s">
        <v>143</v>
      </c>
      <c r="D199" s="320" t="s">
        <v>144</v>
      </c>
      <c r="E199" s="320" t="s">
        <v>145</v>
      </c>
      <c r="F199" s="320" t="s">
        <v>146</v>
      </c>
      <c r="G199" s="320" t="s">
        <v>147</v>
      </c>
      <c r="H199" s="320" t="s">
        <v>148</v>
      </c>
      <c r="I199" s="320" t="s">
        <v>149</v>
      </c>
      <c r="J199" s="320" t="s">
        <v>150</v>
      </c>
      <c r="K199" s="320" t="s">
        <v>186</v>
      </c>
      <c r="L199" s="320" t="s">
        <v>187</v>
      </c>
    </row>
    <row r="200" spans="2:12" ht="67.5">
      <c r="B200" s="321" t="s">
        <v>720</v>
      </c>
      <c r="C200" s="321" t="s">
        <v>721</v>
      </c>
      <c r="D200" s="322" t="s">
        <v>472</v>
      </c>
      <c r="E200" s="323" t="s">
        <v>722</v>
      </c>
      <c r="F200" s="324" t="s">
        <v>723</v>
      </c>
      <c r="G200" s="322" t="s">
        <v>362</v>
      </c>
      <c r="H200" s="322" t="s">
        <v>724</v>
      </c>
      <c r="I200" s="323" t="s">
        <v>200</v>
      </c>
      <c r="J200" s="325">
        <v>463</v>
      </c>
      <c r="K200" s="325">
        <v>485</v>
      </c>
      <c r="L200" s="326">
        <v>0</v>
      </c>
    </row>
    <row r="201" spans="2:12" ht="56.25">
      <c r="B201" s="327" t="s">
        <v>725</v>
      </c>
      <c r="C201" s="321" t="s">
        <v>726</v>
      </c>
      <c r="D201" s="322" t="s">
        <v>727</v>
      </c>
      <c r="E201" s="328" t="s">
        <v>722</v>
      </c>
      <c r="F201" s="327" t="s">
        <v>728</v>
      </c>
      <c r="G201" s="322" t="s">
        <v>362</v>
      </c>
      <c r="H201" s="322" t="s">
        <v>724</v>
      </c>
      <c r="I201" s="323" t="s">
        <v>200</v>
      </c>
      <c r="J201" s="325">
        <v>463</v>
      </c>
      <c r="K201" s="325">
        <v>485</v>
      </c>
      <c r="L201" s="326">
        <v>0</v>
      </c>
    </row>
    <row r="202" spans="2:12" ht="67.5">
      <c r="B202" s="329" t="s">
        <v>729</v>
      </c>
      <c r="C202" s="321" t="s">
        <v>730</v>
      </c>
      <c r="D202" s="330" t="s">
        <v>731</v>
      </c>
      <c r="E202" s="328" t="s">
        <v>722</v>
      </c>
      <c r="F202" s="331" t="s">
        <v>732</v>
      </c>
      <c r="G202" s="330" t="s">
        <v>362</v>
      </c>
      <c r="H202" s="322" t="s">
        <v>724</v>
      </c>
      <c r="I202" s="323" t="s">
        <v>200</v>
      </c>
      <c r="J202" s="325">
        <v>3200</v>
      </c>
      <c r="K202" s="325">
        <v>31</v>
      </c>
      <c r="L202" s="326">
        <v>31</v>
      </c>
    </row>
    <row r="203" spans="2:12" ht="88.5" customHeight="1">
      <c r="B203" s="324" t="s">
        <v>733</v>
      </c>
      <c r="C203" s="324" t="s">
        <v>734</v>
      </c>
      <c r="D203" s="330" t="s">
        <v>731</v>
      </c>
      <c r="E203" s="328" t="s">
        <v>722</v>
      </c>
      <c r="F203" s="324" t="s">
        <v>735</v>
      </c>
      <c r="G203" s="332" t="s">
        <v>362</v>
      </c>
      <c r="H203" s="322" t="s">
        <v>724</v>
      </c>
      <c r="I203" s="323" t="s">
        <v>200</v>
      </c>
      <c r="J203" s="325">
        <v>105</v>
      </c>
      <c r="K203" s="325">
        <v>12</v>
      </c>
      <c r="L203" s="326">
        <v>12</v>
      </c>
    </row>
    <row r="204" spans="2:12" ht="56.25">
      <c r="B204" s="333" t="s">
        <v>736</v>
      </c>
      <c r="C204" s="324" t="s">
        <v>734</v>
      </c>
      <c r="D204" s="330" t="s">
        <v>731</v>
      </c>
      <c r="E204" s="328" t="s">
        <v>722</v>
      </c>
      <c r="F204" s="334" t="s">
        <v>737</v>
      </c>
      <c r="G204" s="335" t="s">
        <v>362</v>
      </c>
      <c r="H204" s="322" t="s">
        <v>724</v>
      </c>
      <c r="I204" s="323" t="s">
        <v>200</v>
      </c>
      <c r="J204" s="325">
        <v>24</v>
      </c>
      <c r="K204" s="325">
        <v>0</v>
      </c>
      <c r="L204" s="326">
        <v>0</v>
      </c>
    </row>
    <row r="205" spans="2:12" ht="78.75">
      <c r="B205" s="327" t="s">
        <v>738</v>
      </c>
      <c r="C205" s="324" t="s">
        <v>739</v>
      </c>
      <c r="D205" s="330" t="s">
        <v>731</v>
      </c>
      <c r="E205" s="328" t="s">
        <v>722</v>
      </c>
      <c r="F205" s="327" t="s">
        <v>740</v>
      </c>
      <c r="G205" s="322" t="s">
        <v>362</v>
      </c>
      <c r="H205" s="322" t="s">
        <v>724</v>
      </c>
      <c r="I205" s="323" t="s">
        <v>200</v>
      </c>
      <c r="J205" s="325">
        <v>3400</v>
      </c>
      <c r="K205" s="325">
        <v>600</v>
      </c>
      <c r="L205" s="326">
        <v>737</v>
      </c>
    </row>
    <row r="206" spans="2:12" ht="45">
      <c r="B206" s="327" t="s">
        <v>741</v>
      </c>
      <c r="C206" s="336" t="s">
        <v>742</v>
      </c>
      <c r="D206" s="330" t="s">
        <v>731</v>
      </c>
      <c r="E206" s="328" t="s">
        <v>722</v>
      </c>
      <c r="F206" s="327" t="s">
        <v>743</v>
      </c>
      <c r="G206" s="332" t="s">
        <v>362</v>
      </c>
      <c r="H206" s="322" t="s">
        <v>724</v>
      </c>
      <c r="I206" s="337" t="s">
        <v>744</v>
      </c>
      <c r="J206" s="326">
        <v>8500</v>
      </c>
      <c r="K206" s="326">
        <v>1000</v>
      </c>
      <c r="L206" s="326">
        <v>1090</v>
      </c>
    </row>
    <row r="207" spans="2:12" ht="78.75">
      <c r="B207" s="327" t="s">
        <v>745</v>
      </c>
      <c r="C207" s="336" t="s">
        <v>746</v>
      </c>
      <c r="D207" s="330" t="s">
        <v>731</v>
      </c>
      <c r="E207" s="338" t="s">
        <v>722</v>
      </c>
      <c r="F207" s="327" t="s">
        <v>747</v>
      </c>
      <c r="G207" s="322" t="s">
        <v>362</v>
      </c>
      <c r="H207" s="330" t="s">
        <v>724</v>
      </c>
      <c r="I207" s="339" t="s">
        <v>748</v>
      </c>
      <c r="J207" s="340">
        <v>47</v>
      </c>
      <c r="K207" s="340">
        <v>0</v>
      </c>
      <c r="L207" s="340">
        <v>0</v>
      </c>
    </row>
    <row r="208" spans="2:12" ht="156">
      <c r="B208" s="341" t="s">
        <v>749</v>
      </c>
      <c r="C208" s="342" t="s">
        <v>750</v>
      </c>
      <c r="D208" s="343" t="s">
        <v>491</v>
      </c>
      <c r="E208" s="338" t="s">
        <v>722</v>
      </c>
      <c r="F208" s="344" t="s">
        <v>751</v>
      </c>
      <c r="G208" s="345" t="s">
        <v>363</v>
      </c>
      <c r="H208" s="330" t="s">
        <v>724</v>
      </c>
      <c r="I208" s="339" t="s">
        <v>253</v>
      </c>
      <c r="J208" s="346" t="s">
        <v>752</v>
      </c>
      <c r="K208" s="346" t="s">
        <v>752</v>
      </c>
      <c r="L208" s="346" t="s">
        <v>753</v>
      </c>
    </row>
    <row r="209" spans="2:12" ht="15">
      <c r="B209" s="347"/>
      <c r="C209" s="348"/>
      <c r="D209" s="348"/>
      <c r="E209" s="348"/>
      <c r="F209" s="348"/>
      <c r="G209" s="348"/>
      <c r="H209" s="348"/>
      <c r="I209" s="348"/>
      <c r="J209" s="349"/>
      <c r="K209" s="349"/>
      <c r="L209" s="349"/>
    </row>
    <row r="210" spans="2:12" ht="24" customHeight="1">
      <c r="B210" s="579" t="s">
        <v>754</v>
      </c>
      <c r="C210" s="580"/>
      <c r="D210" s="580"/>
      <c r="E210" s="580"/>
      <c r="F210" s="580"/>
      <c r="G210" s="580"/>
      <c r="H210" s="580"/>
      <c r="I210" s="580"/>
      <c r="J210" s="580"/>
      <c r="K210" s="580"/>
      <c r="L210" s="581"/>
    </row>
    <row r="211" spans="2:12">
      <c r="B211" s="579" t="s">
        <v>778</v>
      </c>
      <c r="C211" s="580"/>
      <c r="D211" s="580"/>
      <c r="E211" s="580"/>
      <c r="F211" s="580"/>
      <c r="G211" s="580"/>
      <c r="H211" s="580"/>
      <c r="I211" s="580"/>
      <c r="J211" s="580"/>
      <c r="K211" s="580"/>
      <c r="L211" s="581"/>
    </row>
    <row r="212" spans="2:12">
      <c r="B212" s="316"/>
      <c r="C212" s="317"/>
      <c r="D212" s="317"/>
      <c r="E212" s="317"/>
      <c r="F212" s="317"/>
      <c r="G212" s="317"/>
      <c r="H212" s="317"/>
      <c r="I212" s="317"/>
      <c r="J212" s="318"/>
      <c r="K212" s="318"/>
      <c r="L212" s="319"/>
    </row>
    <row r="213" spans="2:12" ht="38.25">
      <c r="B213" s="320" t="s">
        <v>142</v>
      </c>
      <c r="C213" s="320" t="s">
        <v>143</v>
      </c>
      <c r="D213" s="320" t="s">
        <v>144</v>
      </c>
      <c r="E213" s="320" t="s">
        <v>145</v>
      </c>
      <c r="F213" s="320" t="s">
        <v>146</v>
      </c>
      <c r="G213" s="320" t="s">
        <v>147</v>
      </c>
      <c r="H213" s="320" t="s">
        <v>148</v>
      </c>
      <c r="I213" s="320" t="s">
        <v>149</v>
      </c>
      <c r="J213" s="320" t="s">
        <v>150</v>
      </c>
      <c r="K213" s="320" t="s">
        <v>186</v>
      </c>
      <c r="L213" s="320" t="s">
        <v>187</v>
      </c>
    </row>
    <row r="214" spans="2:12" ht="78.75">
      <c r="B214" s="350" t="s">
        <v>755</v>
      </c>
      <c r="C214" s="350" t="s">
        <v>756</v>
      </c>
      <c r="D214" s="322" t="s">
        <v>472</v>
      </c>
      <c r="E214" s="323" t="s">
        <v>757</v>
      </c>
      <c r="F214" s="324" t="s">
        <v>758</v>
      </c>
      <c r="G214" s="322" t="s">
        <v>362</v>
      </c>
      <c r="H214" s="322" t="s">
        <v>724</v>
      </c>
      <c r="I214" s="323" t="s">
        <v>200</v>
      </c>
      <c r="J214" s="323">
        <v>24</v>
      </c>
      <c r="K214" s="323">
        <v>0</v>
      </c>
      <c r="L214" s="337">
        <v>0</v>
      </c>
    </row>
    <row r="215" spans="2:12" ht="76.5" customHeight="1">
      <c r="B215" s="350" t="s">
        <v>759</v>
      </c>
      <c r="C215" s="351" t="s">
        <v>760</v>
      </c>
      <c r="D215" s="322" t="s">
        <v>727</v>
      </c>
      <c r="E215" s="328" t="s">
        <v>722</v>
      </c>
      <c r="F215" s="324" t="s">
        <v>761</v>
      </c>
      <c r="G215" s="322" t="s">
        <v>362</v>
      </c>
      <c r="H215" s="322" t="s">
        <v>724</v>
      </c>
      <c r="I215" s="323" t="s">
        <v>200</v>
      </c>
      <c r="J215" s="323">
        <v>24</v>
      </c>
      <c r="K215" s="323">
        <v>0</v>
      </c>
      <c r="L215" s="337">
        <v>0</v>
      </c>
    </row>
    <row r="216" spans="2:12" ht="78.75">
      <c r="B216" s="350" t="s">
        <v>762</v>
      </c>
      <c r="C216" s="351" t="s">
        <v>763</v>
      </c>
      <c r="D216" s="330" t="s">
        <v>731</v>
      </c>
      <c r="E216" s="328" t="s">
        <v>722</v>
      </c>
      <c r="F216" s="331" t="s">
        <v>764</v>
      </c>
      <c r="G216" s="330" t="s">
        <v>362</v>
      </c>
      <c r="H216" s="322" t="s">
        <v>724</v>
      </c>
      <c r="I216" s="323" t="s">
        <v>200</v>
      </c>
      <c r="J216" s="323">
        <v>24</v>
      </c>
      <c r="K216" s="323">
        <v>30</v>
      </c>
      <c r="L216" s="337">
        <v>0</v>
      </c>
    </row>
    <row r="217" spans="2:12" ht="63" customHeight="1">
      <c r="B217" s="350" t="s">
        <v>765</v>
      </c>
      <c r="C217" s="350" t="s">
        <v>766</v>
      </c>
      <c r="D217" s="330" t="s">
        <v>731</v>
      </c>
      <c r="E217" s="328" t="s">
        <v>722</v>
      </c>
      <c r="F217" s="324" t="s">
        <v>767</v>
      </c>
      <c r="G217" s="322" t="s">
        <v>362</v>
      </c>
      <c r="H217" s="322" t="s">
        <v>724</v>
      </c>
      <c r="I217" s="323" t="s">
        <v>200</v>
      </c>
      <c r="J217" s="323">
        <v>6</v>
      </c>
      <c r="K217" s="323">
        <v>0</v>
      </c>
      <c r="L217" s="337">
        <v>0</v>
      </c>
    </row>
    <row r="218" spans="2:12" ht="101.25">
      <c r="B218" s="350" t="s">
        <v>768</v>
      </c>
      <c r="C218" s="352" t="s">
        <v>769</v>
      </c>
      <c r="D218" s="353" t="s">
        <v>491</v>
      </c>
      <c r="E218" s="328" t="s">
        <v>722</v>
      </c>
      <c r="F218" s="350" t="s">
        <v>770</v>
      </c>
      <c r="G218" s="354" t="s">
        <v>362</v>
      </c>
      <c r="H218" s="355" t="s">
        <v>724</v>
      </c>
      <c r="I218" s="356" t="s">
        <v>748</v>
      </c>
      <c r="J218" s="356">
        <v>48</v>
      </c>
      <c r="K218" s="356">
        <v>0</v>
      </c>
      <c r="L218" s="356">
        <v>0</v>
      </c>
    </row>
    <row r="219" spans="2:12" ht="67.5">
      <c r="B219" s="350" t="s">
        <v>771</v>
      </c>
      <c r="C219" s="350" t="s">
        <v>772</v>
      </c>
      <c r="D219" s="353" t="s">
        <v>491</v>
      </c>
      <c r="E219" s="338" t="s">
        <v>722</v>
      </c>
      <c r="F219" s="350" t="s">
        <v>773</v>
      </c>
      <c r="G219" s="355" t="s">
        <v>362</v>
      </c>
      <c r="H219" s="355" t="s">
        <v>724</v>
      </c>
      <c r="I219" s="356" t="s">
        <v>253</v>
      </c>
      <c r="J219" s="356">
        <v>36</v>
      </c>
      <c r="K219" s="356">
        <v>0</v>
      </c>
      <c r="L219" s="356">
        <v>0</v>
      </c>
    </row>
    <row r="220" spans="2:12" ht="56.25">
      <c r="B220" s="350" t="s">
        <v>774</v>
      </c>
      <c r="C220" s="350" t="s">
        <v>775</v>
      </c>
      <c r="D220" s="353" t="s">
        <v>491</v>
      </c>
      <c r="E220" s="355" t="s">
        <v>722</v>
      </c>
      <c r="F220" s="350" t="s">
        <v>776</v>
      </c>
      <c r="G220" s="353" t="s">
        <v>363</v>
      </c>
      <c r="H220" s="355" t="s">
        <v>724</v>
      </c>
      <c r="I220" s="355" t="s">
        <v>253</v>
      </c>
      <c r="J220" s="356">
        <v>96</v>
      </c>
      <c r="K220" s="356">
        <v>0</v>
      </c>
      <c r="L220" s="356">
        <v>0</v>
      </c>
    </row>
    <row r="221" spans="2:12">
      <c r="B221" s="349"/>
      <c r="C221" s="348"/>
      <c r="D221" s="348"/>
      <c r="E221" s="348"/>
      <c r="F221" s="348"/>
      <c r="G221" s="348"/>
      <c r="H221" s="348"/>
      <c r="I221" s="348"/>
      <c r="J221" s="349"/>
      <c r="K221" s="349"/>
      <c r="L221" s="349"/>
    </row>
    <row r="222" spans="2:12">
      <c r="B222" s="349"/>
      <c r="C222" s="348"/>
      <c r="D222" s="348" t="s">
        <v>777</v>
      </c>
      <c r="E222" s="348"/>
      <c r="F222" s="348"/>
      <c r="G222" s="348"/>
      <c r="H222" s="348"/>
      <c r="I222" s="348"/>
      <c r="J222" s="349"/>
      <c r="K222" s="349"/>
      <c r="L222" s="349"/>
    </row>
    <row r="223" spans="2:12">
      <c r="B223" s="579" t="s">
        <v>812</v>
      </c>
      <c r="C223" s="580"/>
      <c r="D223" s="580"/>
      <c r="E223" s="580"/>
      <c r="F223" s="580"/>
      <c r="G223" s="580"/>
      <c r="H223" s="580"/>
      <c r="I223" s="580"/>
      <c r="J223" s="580"/>
      <c r="K223" s="580"/>
      <c r="L223" s="581"/>
    </row>
    <row r="224" spans="2:12">
      <c r="B224" s="579" t="s">
        <v>665</v>
      </c>
      <c r="C224" s="580"/>
      <c r="D224" s="580"/>
      <c r="E224" s="580"/>
      <c r="F224" s="580"/>
      <c r="G224" s="580"/>
      <c r="H224" s="580"/>
      <c r="I224" s="580"/>
      <c r="J224" s="580"/>
      <c r="K224" s="580"/>
      <c r="L224" s="581"/>
    </row>
    <row r="225" spans="2:12">
      <c r="B225" s="316"/>
      <c r="C225" s="317"/>
      <c r="D225" s="317"/>
      <c r="E225" s="317"/>
      <c r="F225" s="317"/>
      <c r="G225" s="317"/>
      <c r="H225" s="317"/>
      <c r="I225" s="317"/>
      <c r="J225" s="318"/>
      <c r="K225" s="318"/>
      <c r="L225" s="319"/>
    </row>
    <row r="226" spans="2:12" ht="38.25">
      <c r="B226" s="320" t="s">
        <v>142</v>
      </c>
      <c r="C226" s="320" t="s">
        <v>143</v>
      </c>
      <c r="D226" s="320" t="s">
        <v>144</v>
      </c>
      <c r="E226" s="320" t="s">
        <v>145</v>
      </c>
      <c r="F226" s="320" t="s">
        <v>146</v>
      </c>
      <c r="G226" s="320" t="s">
        <v>147</v>
      </c>
      <c r="H226" s="320" t="s">
        <v>148</v>
      </c>
      <c r="I226" s="320" t="s">
        <v>149</v>
      </c>
      <c r="J226" s="320" t="s">
        <v>150</v>
      </c>
      <c r="K226" s="320" t="s">
        <v>186</v>
      </c>
      <c r="L226" s="320" t="s">
        <v>187</v>
      </c>
    </row>
    <row r="227" spans="2:12" ht="78.75">
      <c r="B227" s="408" t="s">
        <v>813</v>
      </c>
      <c r="C227" s="408" t="s">
        <v>814</v>
      </c>
      <c r="D227" s="408" t="s">
        <v>815</v>
      </c>
      <c r="E227" s="409" t="s">
        <v>722</v>
      </c>
      <c r="F227" s="408" t="s">
        <v>816</v>
      </c>
      <c r="G227" s="408" t="s">
        <v>362</v>
      </c>
      <c r="H227" s="409" t="s">
        <v>817</v>
      </c>
      <c r="I227" s="409" t="s">
        <v>248</v>
      </c>
      <c r="J227" s="410" t="s">
        <v>818</v>
      </c>
      <c r="K227" s="410">
        <v>10</v>
      </c>
      <c r="L227" s="410">
        <v>10</v>
      </c>
    </row>
    <row r="228" spans="2:12" ht="73.5" customHeight="1">
      <c r="B228" s="408" t="s">
        <v>819</v>
      </c>
      <c r="C228" s="408" t="s">
        <v>820</v>
      </c>
      <c r="D228" s="408" t="s">
        <v>800</v>
      </c>
      <c r="E228" s="409" t="s">
        <v>722</v>
      </c>
      <c r="F228" s="408" t="s">
        <v>824</v>
      </c>
      <c r="G228" s="408" t="s">
        <v>362</v>
      </c>
      <c r="H228" s="409" t="s">
        <v>817</v>
      </c>
      <c r="I228" s="409" t="s">
        <v>248</v>
      </c>
      <c r="J228" s="410" t="s">
        <v>818</v>
      </c>
      <c r="K228" s="410">
        <v>10</v>
      </c>
      <c r="L228" s="410">
        <v>10</v>
      </c>
    </row>
    <row r="229" spans="2:12" ht="67.5">
      <c r="B229" s="408" t="s">
        <v>832</v>
      </c>
      <c r="C229" s="408" t="s">
        <v>821</v>
      </c>
      <c r="D229" s="408" t="s">
        <v>484</v>
      </c>
      <c r="E229" s="409" t="s">
        <v>722</v>
      </c>
      <c r="F229" s="408" t="s">
        <v>825</v>
      </c>
      <c r="G229" s="408" t="s">
        <v>362</v>
      </c>
      <c r="H229" s="409" t="s">
        <v>817</v>
      </c>
      <c r="I229" s="409" t="s">
        <v>830</v>
      </c>
      <c r="J229" s="410" t="s">
        <v>818</v>
      </c>
      <c r="K229" s="410">
        <v>9</v>
      </c>
      <c r="L229" s="410">
        <v>9</v>
      </c>
    </row>
    <row r="230" spans="2:12" ht="45">
      <c r="B230" s="408" t="s">
        <v>833</v>
      </c>
      <c r="C230" s="408" t="s">
        <v>822</v>
      </c>
      <c r="D230" s="408" t="s">
        <v>484</v>
      </c>
      <c r="E230" s="409" t="s">
        <v>722</v>
      </c>
      <c r="F230" s="408" t="s">
        <v>826</v>
      </c>
      <c r="G230" s="408" t="s">
        <v>828</v>
      </c>
      <c r="H230" s="409" t="s">
        <v>817</v>
      </c>
      <c r="I230" s="409" t="s">
        <v>248</v>
      </c>
      <c r="J230" s="410" t="s">
        <v>818</v>
      </c>
      <c r="K230" s="410">
        <v>10</v>
      </c>
      <c r="L230" s="410">
        <v>10</v>
      </c>
    </row>
    <row r="231" spans="2:12" ht="101.25">
      <c r="B231" s="408" t="s">
        <v>834</v>
      </c>
      <c r="C231" s="408" t="s">
        <v>823</v>
      </c>
      <c r="D231" s="408" t="s">
        <v>484</v>
      </c>
      <c r="E231" s="409" t="s">
        <v>722</v>
      </c>
      <c r="F231" s="408" t="s">
        <v>827</v>
      </c>
      <c r="G231" s="408" t="s">
        <v>829</v>
      </c>
      <c r="H231" s="409" t="s">
        <v>817</v>
      </c>
      <c r="I231" s="409" t="s">
        <v>831</v>
      </c>
      <c r="J231" s="410" t="s">
        <v>818</v>
      </c>
      <c r="K231" s="410">
        <v>10</v>
      </c>
      <c r="L231" s="410">
        <v>10</v>
      </c>
    </row>
    <row r="234" spans="2:12">
      <c r="B234" s="408"/>
    </row>
  </sheetData>
  <mergeCells count="55">
    <mergeCell ref="B223:L223"/>
    <mergeCell ref="B224:L224"/>
    <mergeCell ref="D150:D151"/>
    <mergeCell ref="D171:D173"/>
    <mergeCell ref="D174:D176"/>
    <mergeCell ref="D159:D163"/>
    <mergeCell ref="B196:L196"/>
    <mergeCell ref="B197:L197"/>
    <mergeCell ref="B210:L210"/>
    <mergeCell ref="B211:L211"/>
    <mergeCell ref="B166:L166"/>
    <mergeCell ref="B167:L167"/>
    <mergeCell ref="B178:L178"/>
    <mergeCell ref="B179:L179"/>
    <mergeCell ref="B187:L187"/>
    <mergeCell ref="B188:L188"/>
    <mergeCell ref="B92:L92"/>
    <mergeCell ref="B93:L93"/>
    <mergeCell ref="D119:D120"/>
    <mergeCell ref="D121:D124"/>
    <mergeCell ref="D131:D136"/>
    <mergeCell ref="D137:D140"/>
    <mergeCell ref="D147:D149"/>
    <mergeCell ref="B2:L2"/>
    <mergeCell ref="B126:L126"/>
    <mergeCell ref="B127:L127"/>
    <mergeCell ref="G119:G120"/>
    <mergeCell ref="B113:L113"/>
    <mergeCell ref="B114:L114"/>
    <mergeCell ref="B5:L5"/>
    <mergeCell ref="B8:L8"/>
    <mergeCell ref="B9:L9"/>
    <mergeCell ref="B18:L18"/>
    <mergeCell ref="B19:L19"/>
    <mergeCell ref="B27:L27"/>
    <mergeCell ref="B28:L28"/>
    <mergeCell ref="B36:L36"/>
    <mergeCell ref="B37:L37"/>
    <mergeCell ref="B46:L46"/>
    <mergeCell ref="B4:L4"/>
    <mergeCell ref="B142:L142"/>
    <mergeCell ref="B143:L143"/>
    <mergeCell ref="B153:L153"/>
    <mergeCell ref="B154:L154"/>
    <mergeCell ref="B45:L45"/>
    <mergeCell ref="B55:L55"/>
    <mergeCell ref="B56:L56"/>
    <mergeCell ref="B65:L65"/>
    <mergeCell ref="B66:L66"/>
    <mergeCell ref="B74:L74"/>
    <mergeCell ref="B101:L101"/>
    <mergeCell ref="B102:L102"/>
    <mergeCell ref="B75:L75"/>
    <mergeCell ref="B83:L83"/>
    <mergeCell ref="B84:L84"/>
  </mergeCells>
  <phoneticPr fontId="0" type="noConversion"/>
  <conditionalFormatting sqref="B5:B6">
    <cfRule type="cellIs" dxfId="6" priority="1" stopIfTrue="1" operator="equal">
      <formula>"VAYA A LA HOJA INICIO Y SELECIONE EL PERIODO CORRESPONDIENTE A ESTE INFORME"</formula>
    </cfRule>
  </conditionalFormatting>
  <printOptions horizontalCentered="1"/>
  <pageMargins left="0.39370078740157483" right="0.39370078740157483" top="1.6535433070866143" bottom="0.47244094488188981" header="0.19685039370078741" footer="0.19685039370078741"/>
  <pageSetup scale="49" orientation="landscape" r:id="rId1"/>
  <headerFooter scaleWithDoc="0">
    <oddHeader>&amp;C&amp;G</oddHeader>
    <oddFooter>&amp;C&amp;G</oddFooter>
  </headerFooter>
  <rowBreaks count="11" manualBreakCount="11">
    <brk id="17" min="1" max="11" man="1"/>
    <brk id="35" min="1" max="11" man="1"/>
    <brk id="53" min="1" max="11" man="1"/>
    <brk id="91" min="1" max="11" man="1"/>
    <brk id="136" min="1" max="11" man="1"/>
    <brk id="151" min="1" max="11" man="1"/>
    <brk id="165" min="1" max="11" man="1"/>
    <brk id="177" min="1" max="11" man="1"/>
    <brk id="186" min="1" max="11" man="1"/>
    <brk id="202" min="1" max="11" man="1"/>
    <brk id="209" min="1" max="11" man="1"/>
  </rowBreaks>
  <legacyDrawingHF r:id="rId2"/>
</worksheet>
</file>

<file path=xl/worksheets/sheet11.xml><?xml version="1.0" encoding="utf-8"?>
<worksheet xmlns="http://schemas.openxmlformats.org/spreadsheetml/2006/main" xmlns:r="http://schemas.openxmlformats.org/officeDocument/2006/relationships">
  <dimension ref="A1:G29"/>
  <sheetViews>
    <sheetView showGridLines="0" view="pageBreakPreview" zoomScale="60" workbookViewId="0">
      <selection activeCell="D40" sqref="D40"/>
    </sheetView>
  </sheetViews>
  <sheetFormatPr baseColWidth="10" defaultColWidth="11.42578125" defaultRowHeight="13.5"/>
  <cols>
    <col min="1" max="1" width="35.7109375" style="1" customWidth="1"/>
    <col min="2" max="2" width="16.28515625" style="1" customWidth="1"/>
    <col min="3" max="3" width="18.42578125" style="1" customWidth="1"/>
    <col min="4" max="4" width="19" style="1" customWidth="1"/>
    <col min="5" max="5" width="15.7109375" style="1" customWidth="1"/>
    <col min="6" max="6" width="45.7109375" style="1" customWidth="1"/>
    <col min="7" max="16384" width="11.42578125" style="1"/>
  </cols>
  <sheetData>
    <row r="1" spans="1:7" ht="35.1" customHeight="1">
      <c r="A1" s="442" t="s">
        <v>77</v>
      </c>
      <c r="B1" s="443"/>
      <c r="C1" s="443"/>
      <c r="D1" s="443"/>
      <c r="E1" s="443"/>
      <c r="F1" s="444"/>
    </row>
    <row r="2" spans="1:7" ht="5.25" customHeight="1"/>
    <row r="3" spans="1:7" ht="20.100000000000001" customHeight="1">
      <c r="A3" s="445" t="s">
        <v>193</v>
      </c>
      <c r="B3" s="446"/>
      <c r="C3" s="446"/>
      <c r="D3" s="446"/>
      <c r="E3" s="446"/>
      <c r="F3" s="447"/>
    </row>
    <row r="4" spans="1:7" ht="20.100000000000001" customHeight="1">
      <c r="A4" s="445" t="s">
        <v>194</v>
      </c>
      <c r="B4" s="446"/>
      <c r="C4" s="446"/>
      <c r="D4" s="446"/>
      <c r="E4" s="446"/>
      <c r="F4" s="447"/>
    </row>
    <row r="5" spans="1:7" ht="34.9" customHeight="1">
      <c r="A5" s="594" t="s">
        <v>115</v>
      </c>
      <c r="B5" s="595"/>
      <c r="C5" s="595"/>
      <c r="D5" s="595"/>
      <c r="E5" s="595"/>
      <c r="F5" s="596"/>
      <c r="G5" s="3"/>
    </row>
    <row r="6" spans="1:7" ht="34.9" customHeight="1">
      <c r="A6" s="116" t="s">
        <v>87</v>
      </c>
      <c r="B6" s="604" t="s">
        <v>22</v>
      </c>
      <c r="C6" s="605"/>
      <c r="D6" s="608" t="s">
        <v>88</v>
      </c>
      <c r="E6" s="605"/>
      <c r="F6" s="8" t="s">
        <v>90</v>
      </c>
    </row>
    <row r="7" spans="1:7" ht="18" customHeight="1">
      <c r="A7" s="248">
        <v>233888826</v>
      </c>
      <c r="B7" s="606">
        <v>245888826</v>
      </c>
      <c r="C7" s="607"/>
      <c r="D7" s="606">
        <f>B7-A7</f>
        <v>12000000</v>
      </c>
      <c r="E7" s="607"/>
      <c r="F7" s="247">
        <f>((B7/A7)-1)*100</f>
        <v>5.1306427097119967</v>
      </c>
    </row>
    <row r="8" spans="1:7" ht="9" customHeight="1">
      <c r="A8" s="55"/>
      <c r="B8" s="55"/>
      <c r="C8" s="55"/>
      <c r="D8" s="56"/>
      <c r="E8" s="56"/>
      <c r="F8" s="57"/>
    </row>
    <row r="9" spans="1:7" ht="12" customHeight="1">
      <c r="A9" s="440" t="s">
        <v>120</v>
      </c>
      <c r="B9" s="440" t="s">
        <v>87</v>
      </c>
      <c r="C9" s="440" t="s">
        <v>22</v>
      </c>
      <c r="D9" s="440" t="s">
        <v>48</v>
      </c>
      <c r="E9" s="440" t="s">
        <v>86</v>
      </c>
      <c r="F9" s="135"/>
    </row>
    <row r="10" spans="1:7" ht="12" customHeight="1">
      <c r="A10" s="603"/>
      <c r="B10" s="603"/>
      <c r="C10" s="603"/>
      <c r="D10" s="603"/>
      <c r="E10" s="603"/>
      <c r="F10" s="137" t="s">
        <v>121</v>
      </c>
    </row>
    <row r="11" spans="1:7" ht="12" customHeight="1">
      <c r="A11" s="441"/>
      <c r="B11" s="441"/>
      <c r="C11" s="441"/>
      <c r="D11" s="441"/>
      <c r="E11" s="441"/>
      <c r="F11" s="136"/>
    </row>
    <row r="12" spans="1:7" ht="16.899999999999999" customHeight="1">
      <c r="A12" s="582"/>
      <c r="B12" s="600"/>
      <c r="C12" s="600"/>
      <c r="D12" s="588"/>
      <c r="E12" s="591"/>
      <c r="F12" s="597"/>
    </row>
    <row r="13" spans="1:7" ht="16.899999999999999" customHeight="1">
      <c r="A13" s="583"/>
      <c r="B13" s="601"/>
      <c r="C13" s="601"/>
      <c r="D13" s="589"/>
      <c r="E13" s="592"/>
      <c r="F13" s="598"/>
    </row>
    <row r="14" spans="1:7" ht="16.899999999999999" customHeight="1">
      <c r="A14" s="584"/>
      <c r="B14" s="602"/>
      <c r="C14" s="602"/>
      <c r="D14" s="590"/>
      <c r="E14" s="593"/>
      <c r="F14" s="599"/>
    </row>
    <row r="15" spans="1:7" ht="16.899999999999999" customHeight="1">
      <c r="A15" s="582"/>
      <c r="B15" s="585"/>
      <c r="C15" s="585"/>
      <c r="D15" s="588"/>
      <c r="E15" s="591"/>
      <c r="F15" s="78"/>
    </row>
    <row r="16" spans="1:7" ht="16.899999999999999" customHeight="1">
      <c r="A16" s="583"/>
      <c r="B16" s="586"/>
      <c r="C16" s="586"/>
      <c r="D16" s="589"/>
      <c r="E16" s="592"/>
      <c r="F16" s="39"/>
    </row>
    <row r="17" spans="1:6" ht="16.899999999999999" customHeight="1">
      <c r="A17" s="584"/>
      <c r="B17" s="587"/>
      <c r="C17" s="587"/>
      <c r="D17" s="590"/>
      <c r="E17" s="593"/>
      <c r="F17" s="59"/>
    </row>
    <row r="18" spans="1:6" ht="16.899999999999999" customHeight="1">
      <c r="A18" s="582"/>
      <c r="B18" s="585"/>
      <c r="C18" s="585"/>
      <c r="D18" s="588"/>
      <c r="E18" s="591"/>
      <c r="F18" s="78"/>
    </row>
    <row r="19" spans="1:6" ht="16.899999999999999" customHeight="1">
      <c r="A19" s="583"/>
      <c r="B19" s="586"/>
      <c r="C19" s="586"/>
      <c r="D19" s="589"/>
      <c r="E19" s="592"/>
      <c r="F19" s="39"/>
    </row>
    <row r="20" spans="1:6" ht="16.899999999999999" customHeight="1">
      <c r="A20" s="584"/>
      <c r="B20" s="587"/>
      <c r="C20" s="587"/>
      <c r="D20" s="590"/>
      <c r="E20" s="593"/>
      <c r="F20" s="59"/>
    </row>
    <row r="21" spans="1:6" ht="16.899999999999999" customHeight="1">
      <c r="A21" s="582"/>
      <c r="B21" s="585"/>
      <c r="C21" s="585"/>
      <c r="D21" s="588"/>
      <c r="E21" s="591"/>
      <c r="F21" s="78"/>
    </row>
    <row r="22" spans="1:6" ht="16.899999999999999" customHeight="1">
      <c r="A22" s="583"/>
      <c r="B22" s="586"/>
      <c r="C22" s="586"/>
      <c r="D22" s="589"/>
      <c r="E22" s="592"/>
      <c r="F22" s="39"/>
    </row>
    <row r="23" spans="1:6" ht="16.899999999999999" customHeight="1">
      <c r="A23" s="584"/>
      <c r="B23" s="587"/>
      <c r="C23" s="587"/>
      <c r="D23" s="590"/>
      <c r="E23" s="593"/>
      <c r="F23" s="59"/>
    </row>
    <row r="24" spans="1:6" ht="16.899999999999999" customHeight="1">
      <c r="A24" s="582"/>
      <c r="B24" s="585"/>
      <c r="C24" s="585"/>
      <c r="D24" s="588"/>
      <c r="E24" s="591"/>
      <c r="F24" s="78"/>
    </row>
    <row r="25" spans="1:6" ht="16.899999999999999" customHeight="1">
      <c r="A25" s="583"/>
      <c r="B25" s="586"/>
      <c r="C25" s="586"/>
      <c r="D25" s="589"/>
      <c r="E25" s="592"/>
      <c r="F25" s="39"/>
    </row>
    <row r="26" spans="1:6" ht="16.899999999999999" customHeight="1">
      <c r="A26" s="584"/>
      <c r="B26" s="587"/>
      <c r="C26" s="587"/>
      <c r="D26" s="590"/>
      <c r="E26" s="593"/>
      <c r="F26" s="59"/>
    </row>
    <row r="27" spans="1:6">
      <c r="A27" s="582"/>
      <c r="B27" s="585"/>
      <c r="C27" s="585"/>
      <c r="D27" s="588"/>
      <c r="E27" s="591"/>
      <c r="F27" s="78"/>
    </row>
    <row r="28" spans="1:6">
      <c r="A28" s="583"/>
      <c r="B28" s="586"/>
      <c r="C28" s="586"/>
      <c r="D28" s="589"/>
      <c r="E28" s="592"/>
      <c r="F28" s="39"/>
    </row>
    <row r="29" spans="1:6">
      <c r="A29" s="584"/>
      <c r="B29" s="587"/>
      <c r="C29" s="587"/>
      <c r="D29" s="590"/>
      <c r="E29" s="593"/>
      <c r="F29" s="59"/>
    </row>
  </sheetData>
  <mergeCells count="44">
    <mergeCell ref="A27:A29"/>
    <mergeCell ref="B27:B29"/>
    <mergeCell ref="C27:C29"/>
    <mergeCell ref="D27:D29"/>
    <mergeCell ref="E27:E29"/>
    <mergeCell ref="B15:B17"/>
    <mergeCell ref="C15:C17"/>
    <mergeCell ref="D15:D17"/>
    <mergeCell ref="E15:E17"/>
    <mergeCell ref="B6:C6"/>
    <mergeCell ref="B7:C7"/>
    <mergeCell ref="D6:E6"/>
    <mergeCell ref="D7:E7"/>
    <mergeCell ref="B12:B14"/>
    <mergeCell ref="B9:B11"/>
    <mergeCell ref="C9:C11"/>
    <mergeCell ref="D9:D11"/>
    <mergeCell ref="E9:E11"/>
    <mergeCell ref="A1:F1"/>
    <mergeCell ref="A3:F3"/>
    <mergeCell ref="A4:F4"/>
    <mergeCell ref="A5:F5"/>
    <mergeCell ref="A18:A20"/>
    <mergeCell ref="B18:B20"/>
    <mergeCell ref="C18:C20"/>
    <mergeCell ref="D18:D20"/>
    <mergeCell ref="E18:E20"/>
    <mergeCell ref="A12:A14"/>
    <mergeCell ref="F12:F14"/>
    <mergeCell ref="C12:C14"/>
    <mergeCell ref="D12:D14"/>
    <mergeCell ref="E12:E14"/>
    <mergeCell ref="A15:A17"/>
    <mergeCell ref="A9:A11"/>
    <mergeCell ref="A21:A23"/>
    <mergeCell ref="B21:B23"/>
    <mergeCell ref="C21:C23"/>
    <mergeCell ref="D21:D23"/>
    <mergeCell ref="E21:E23"/>
    <mergeCell ref="A24:A26"/>
    <mergeCell ref="B24:B26"/>
    <mergeCell ref="C24:C26"/>
    <mergeCell ref="D24:D26"/>
    <mergeCell ref="E24:E26"/>
  </mergeCells>
  <conditionalFormatting sqref="A4">
    <cfRule type="cellIs" dxfId="5" priority="1" stopIfTrue="1" operator="equal">
      <formula>"VAYA A LA HOJA INICIO Y SELECIONE EL PERIODO CORRESPONDIENTE A ESTE INFORME"</formula>
    </cfRule>
  </conditionalFormatting>
  <printOptions horizontalCentered="1"/>
  <pageMargins left="0.78740157480314965" right="0.39370078740157483" top="1.6535433070866143" bottom="0.47244094488188981" header="0.19685039370078741" footer="0.19685039370078741"/>
  <pageSetup scale="85" orientation="landscape" r:id="rId1"/>
  <headerFooter scaleWithDoc="0">
    <oddHeader>&amp;C&amp;G</oddHeader>
    <oddFooter>&amp;C&amp;G</oddFooter>
  </headerFooter>
  <drawing r:id="rId2"/>
  <legacyDrawingHF r:id="rId3"/>
</worksheet>
</file>

<file path=xl/worksheets/sheet12.xml><?xml version="1.0" encoding="utf-8"?>
<worksheet xmlns="http://schemas.openxmlformats.org/spreadsheetml/2006/main" xmlns:r="http://schemas.openxmlformats.org/officeDocument/2006/relationships">
  <dimension ref="A1:E34"/>
  <sheetViews>
    <sheetView showGridLines="0" view="pageBreakPreview" zoomScale="60" workbookViewId="0">
      <selection activeCell="F19" sqref="F19"/>
    </sheetView>
  </sheetViews>
  <sheetFormatPr baseColWidth="10" defaultColWidth="11.42578125" defaultRowHeight="13.5"/>
  <cols>
    <col min="1" max="1" width="35.7109375" style="1" customWidth="1"/>
    <col min="2" max="2" width="15.28515625" style="1" customWidth="1"/>
    <col min="3" max="3" width="16.140625" style="1" customWidth="1"/>
    <col min="4" max="4" width="20.7109375" style="1" customWidth="1"/>
    <col min="5" max="5" width="45.7109375" style="1" customWidth="1"/>
    <col min="6" max="16384" width="11.42578125" style="1"/>
  </cols>
  <sheetData>
    <row r="1" spans="1:5" ht="35.1" customHeight="1">
      <c r="A1" s="442" t="s">
        <v>74</v>
      </c>
      <c r="B1" s="443"/>
      <c r="C1" s="443"/>
      <c r="D1" s="443"/>
      <c r="E1" s="444"/>
    </row>
    <row r="2" spans="1:5" ht="6.75" customHeight="1"/>
    <row r="3" spans="1:5" ht="20.100000000000001" customHeight="1">
      <c r="A3" s="445" t="s">
        <v>193</v>
      </c>
      <c r="B3" s="446"/>
      <c r="C3" s="446"/>
      <c r="D3" s="446"/>
      <c r="E3" s="447"/>
    </row>
    <row r="4" spans="1:5" ht="20.100000000000001" customHeight="1">
      <c r="A4" s="445" t="s">
        <v>194</v>
      </c>
      <c r="B4" s="446"/>
      <c r="C4" s="446"/>
      <c r="D4" s="446"/>
      <c r="E4" s="447"/>
    </row>
    <row r="5" spans="1:5" ht="25.15" customHeight="1">
      <c r="A5" s="440" t="s">
        <v>89</v>
      </c>
      <c r="B5" s="479" t="s">
        <v>19</v>
      </c>
      <c r="C5" s="547"/>
      <c r="D5" s="551" t="s">
        <v>141</v>
      </c>
      <c r="E5" s="440" t="s">
        <v>12</v>
      </c>
    </row>
    <row r="6" spans="1:5" ht="19.5" customHeight="1">
      <c r="A6" s="441"/>
      <c r="B6" s="138" t="s">
        <v>96</v>
      </c>
      <c r="C6" s="138" t="s">
        <v>20</v>
      </c>
      <c r="D6" s="552"/>
      <c r="E6" s="441"/>
    </row>
    <row r="7" spans="1:5" ht="15" customHeight="1">
      <c r="A7" s="54" t="s">
        <v>0</v>
      </c>
      <c r="B7" s="54" t="s">
        <v>1</v>
      </c>
      <c r="C7" s="54" t="s">
        <v>2</v>
      </c>
      <c r="D7" s="54" t="s">
        <v>6</v>
      </c>
      <c r="E7" s="54" t="s">
        <v>3</v>
      </c>
    </row>
    <row r="8" spans="1:5" ht="15" customHeight="1">
      <c r="A8" s="81"/>
      <c r="B8" s="81"/>
      <c r="C8" s="81"/>
      <c r="D8" s="81"/>
      <c r="E8" s="77"/>
    </row>
    <row r="9" spans="1:5" ht="15" customHeight="1">
      <c r="A9" s="81"/>
      <c r="B9" s="81"/>
      <c r="C9" s="81"/>
      <c r="D9" s="81"/>
      <c r="E9" s="77"/>
    </row>
    <row r="10" spans="1:5" ht="15" customHeight="1">
      <c r="A10" s="81"/>
      <c r="B10" s="81"/>
      <c r="C10" s="81"/>
      <c r="D10" s="81"/>
      <c r="E10" s="77"/>
    </row>
    <row r="11" spans="1:5" ht="15" customHeight="1">
      <c r="A11" s="81"/>
      <c r="B11" s="81"/>
      <c r="C11" s="99"/>
      <c r="D11" s="99"/>
      <c r="E11" s="77"/>
    </row>
    <row r="12" spans="1:5" ht="15" customHeight="1">
      <c r="A12" s="81"/>
      <c r="B12" s="81"/>
      <c r="C12" s="81"/>
      <c r="D12" s="81"/>
      <c r="E12" s="77"/>
    </row>
    <row r="13" spans="1:5" ht="15" customHeight="1">
      <c r="A13" s="81"/>
      <c r="B13" s="81"/>
      <c r="C13" s="81"/>
      <c r="D13" s="81"/>
      <c r="E13" s="77"/>
    </row>
    <row r="14" spans="1:5" ht="15" customHeight="1">
      <c r="A14" s="81"/>
      <c r="B14" s="81"/>
      <c r="C14" s="81"/>
      <c r="D14" s="81"/>
      <c r="E14" s="77"/>
    </row>
    <row r="15" spans="1:5" ht="15" customHeight="1">
      <c r="A15" s="81"/>
      <c r="B15" s="81"/>
      <c r="C15" s="81"/>
      <c r="D15" s="81"/>
      <c r="E15" s="77"/>
    </row>
    <row r="16" spans="1:5" ht="15" customHeight="1">
      <c r="A16" s="81"/>
      <c r="B16" s="81"/>
      <c r="C16" s="81"/>
      <c r="D16" s="81"/>
      <c r="E16" s="77"/>
    </row>
    <row r="17" spans="1:5" ht="15" customHeight="1">
      <c r="A17" s="81"/>
      <c r="B17" s="81"/>
      <c r="C17" s="81"/>
      <c r="D17" s="81"/>
      <c r="E17" s="77"/>
    </row>
    <row r="18" spans="1:5" ht="15" customHeight="1">
      <c r="A18" s="81"/>
      <c r="B18" s="81"/>
      <c r="C18" s="81"/>
      <c r="D18" s="81"/>
      <c r="E18" s="77"/>
    </row>
    <row r="19" spans="1:5" ht="15" customHeight="1">
      <c r="A19" s="81"/>
      <c r="B19" s="81"/>
      <c r="C19" s="81"/>
      <c r="D19" s="81"/>
      <c r="E19" s="77"/>
    </row>
    <row r="20" spans="1:5" ht="15" customHeight="1">
      <c r="A20" s="81"/>
      <c r="B20" s="81"/>
      <c r="C20" s="81"/>
      <c r="D20" s="81"/>
      <c r="E20" s="77"/>
    </row>
    <row r="21" spans="1:5" ht="15" customHeight="1">
      <c r="A21" s="81"/>
      <c r="B21" s="81"/>
      <c r="C21" s="81"/>
      <c r="D21" s="81"/>
      <c r="E21" s="77"/>
    </row>
    <row r="22" spans="1:5" ht="15" customHeight="1">
      <c r="A22" s="81"/>
      <c r="B22" s="81"/>
      <c r="C22" s="81"/>
      <c r="D22" s="81"/>
      <c r="E22" s="77"/>
    </row>
    <row r="23" spans="1:5" ht="15" customHeight="1">
      <c r="A23" s="81"/>
      <c r="B23" s="81"/>
      <c r="C23" s="81"/>
      <c r="D23" s="81"/>
      <c r="E23" s="77"/>
    </row>
    <row r="24" spans="1:5" ht="15" customHeight="1">
      <c r="A24" s="81"/>
      <c r="B24" s="81"/>
      <c r="C24" s="81"/>
      <c r="D24" s="81"/>
      <c r="E24" s="77"/>
    </row>
    <row r="25" spans="1:5" ht="15" customHeight="1">
      <c r="A25" s="72"/>
      <c r="B25" s="72"/>
      <c r="C25" s="72"/>
      <c r="D25" s="72"/>
      <c r="E25" s="74"/>
    </row>
    <row r="26" spans="1:5" ht="15" customHeight="1">
      <c r="A26" s="72"/>
      <c r="B26" s="72"/>
      <c r="C26" s="72"/>
      <c r="D26" s="72"/>
      <c r="E26" s="74"/>
    </row>
    <row r="27" spans="1:5" ht="15" customHeight="1">
      <c r="A27" s="72"/>
      <c r="B27" s="72"/>
      <c r="C27" s="72"/>
      <c r="D27" s="72"/>
      <c r="E27" s="74"/>
    </row>
    <row r="28" spans="1:5" ht="15" customHeight="1">
      <c r="A28" s="72"/>
      <c r="B28" s="72"/>
      <c r="C28" s="72"/>
      <c r="D28" s="72"/>
      <c r="E28" s="74"/>
    </row>
    <row r="29" spans="1:5" ht="15" customHeight="1">
      <c r="A29" s="79" t="s">
        <v>140</v>
      </c>
      <c r="B29" s="72"/>
      <c r="C29" s="72"/>
      <c r="D29" s="72"/>
      <c r="E29" s="74"/>
    </row>
    <row r="30" spans="1:5" ht="15" customHeight="1">
      <c r="A30" s="79"/>
      <c r="B30" s="79"/>
      <c r="C30" s="79"/>
      <c r="D30" s="79"/>
      <c r="E30" s="80"/>
    </row>
    <row r="31" spans="1:5">
      <c r="A31" s="23"/>
      <c r="B31" s="38"/>
      <c r="C31" s="38"/>
      <c r="D31" s="38"/>
    </row>
    <row r="33" spans="1:5">
      <c r="A33" s="9"/>
      <c r="C33" s="11"/>
      <c r="D33" s="11"/>
      <c r="E33" s="11"/>
    </row>
    <row r="34" spans="1:5">
      <c r="A34" s="12"/>
      <c r="C34" s="14"/>
      <c r="D34" s="14"/>
      <c r="E34" s="14"/>
    </row>
  </sheetData>
  <mergeCells count="7">
    <mergeCell ref="A5:A6"/>
    <mergeCell ref="B5:C5"/>
    <mergeCell ref="E5:E6"/>
    <mergeCell ref="A1:E1"/>
    <mergeCell ref="A3:E3"/>
    <mergeCell ref="A4:E4"/>
    <mergeCell ref="D5:D6"/>
  </mergeCells>
  <phoneticPr fontId="0" type="noConversion"/>
  <conditionalFormatting sqref="A4">
    <cfRule type="cellIs" dxfId="4" priority="1" stopIfTrue="1" operator="equal">
      <formula>"VAYA A LA HOJA INICIO Y SELECIONE EL PERIODO CORRESPONDIENTE A ESTE INFORME"</formula>
    </cfRule>
  </conditionalFormatting>
  <printOptions horizontalCentered="1"/>
  <pageMargins left="1.7716535433070868" right="0.39370078740157483" top="1.6535433070866143" bottom="0.47244094488188981" header="0.19685039370078741" footer="0.19685039370078741"/>
  <pageSetup scale="85" orientation="landscape" r:id="rId1"/>
  <headerFooter scaleWithDoc="0">
    <oddHeader>&amp;C&amp;G</oddHeader>
    <oddFooter>&amp;C&amp;G</oddFooter>
  </headerFooter>
  <ignoredErrors>
    <ignoredError sqref="A7:C7 D7:E7" numberStoredAsText="1"/>
  </ignoredErrors>
  <drawing r:id="rId2"/>
  <legacyDrawingHF r:id="rId3"/>
</worksheet>
</file>

<file path=xl/worksheets/sheet13.xml><?xml version="1.0" encoding="utf-8"?>
<worksheet xmlns="http://schemas.openxmlformats.org/spreadsheetml/2006/main" xmlns:r="http://schemas.openxmlformats.org/officeDocument/2006/relationships">
  <dimension ref="A1:F28"/>
  <sheetViews>
    <sheetView showGridLines="0" view="pageBreakPreview" zoomScale="60" workbookViewId="0">
      <selection activeCell="A9" sqref="A9"/>
    </sheetView>
  </sheetViews>
  <sheetFormatPr baseColWidth="10" defaultColWidth="11.42578125" defaultRowHeight="13.5"/>
  <cols>
    <col min="1" max="1" width="40.7109375" style="1" customWidth="1"/>
    <col min="2" max="3" width="13.7109375" style="1" customWidth="1"/>
    <col min="4" max="4" width="16.28515625" style="1" customWidth="1"/>
    <col min="5" max="5" width="13.7109375" style="1" customWidth="1"/>
    <col min="6" max="6" width="45.7109375" style="1" customWidth="1"/>
    <col min="7" max="7" width="0.28515625" style="1" customWidth="1"/>
    <col min="8" max="16384" width="11.42578125" style="1"/>
  </cols>
  <sheetData>
    <row r="1" spans="1:6" ht="35.1" customHeight="1">
      <c r="A1" s="442" t="s">
        <v>76</v>
      </c>
      <c r="B1" s="443"/>
      <c r="C1" s="443"/>
      <c r="D1" s="443"/>
      <c r="E1" s="443"/>
      <c r="F1" s="444"/>
    </row>
    <row r="2" spans="1:6" ht="6.75" customHeight="1"/>
    <row r="3" spans="1:6" ht="20.100000000000001" customHeight="1">
      <c r="A3" s="445" t="s">
        <v>193</v>
      </c>
      <c r="B3" s="446"/>
      <c r="C3" s="446"/>
      <c r="D3" s="446"/>
      <c r="E3" s="446"/>
      <c r="F3" s="447"/>
    </row>
    <row r="4" spans="1:6" ht="20.100000000000001" customHeight="1">
      <c r="A4" s="445" t="s">
        <v>194</v>
      </c>
      <c r="B4" s="446"/>
      <c r="C4" s="446"/>
      <c r="D4" s="446"/>
      <c r="E4" s="446"/>
      <c r="F4" s="447"/>
    </row>
    <row r="5" spans="1:6" ht="25.15" customHeight="1">
      <c r="A5" s="440" t="s">
        <v>26</v>
      </c>
      <c r="B5" s="479" t="s">
        <v>116</v>
      </c>
      <c r="C5" s="480"/>
      <c r="D5" s="480"/>
      <c r="E5" s="547"/>
      <c r="F5" s="440" t="s">
        <v>21</v>
      </c>
    </row>
    <row r="6" spans="1:6" ht="31.5" customHeight="1">
      <c r="A6" s="441"/>
      <c r="B6" s="138" t="s">
        <v>29</v>
      </c>
      <c r="C6" s="138" t="s">
        <v>28</v>
      </c>
      <c r="D6" s="138" t="s">
        <v>25</v>
      </c>
      <c r="E6" s="138" t="s">
        <v>27</v>
      </c>
      <c r="F6" s="441"/>
    </row>
    <row r="7" spans="1:6" ht="18" customHeight="1">
      <c r="A7" s="54" t="s">
        <v>0</v>
      </c>
      <c r="B7" s="54" t="s">
        <v>1</v>
      </c>
      <c r="C7" s="54" t="s">
        <v>2</v>
      </c>
      <c r="D7" s="54" t="s">
        <v>6</v>
      </c>
      <c r="E7" s="54" t="s">
        <v>3</v>
      </c>
      <c r="F7" s="54" t="s">
        <v>4</v>
      </c>
    </row>
    <row r="8" spans="1:6" ht="18" customHeight="1">
      <c r="A8" s="81"/>
      <c r="B8" s="81"/>
      <c r="C8" s="81"/>
      <c r="D8" s="81"/>
      <c r="E8" s="81"/>
      <c r="F8" s="77"/>
    </row>
    <row r="9" spans="1:6" ht="18" customHeight="1">
      <c r="A9" s="81"/>
      <c r="B9" s="81"/>
      <c r="C9" s="81"/>
      <c r="D9" s="81"/>
      <c r="E9" s="81"/>
      <c r="F9" s="77"/>
    </row>
    <row r="10" spans="1:6" ht="18" customHeight="1">
      <c r="A10" s="81"/>
      <c r="B10" s="81"/>
      <c r="C10" s="81"/>
      <c r="D10" s="81"/>
      <c r="E10" s="81"/>
      <c r="F10" s="77"/>
    </row>
    <row r="11" spans="1:6" ht="18" customHeight="1">
      <c r="A11" s="81"/>
      <c r="B11" s="81"/>
      <c r="C11" s="81"/>
      <c r="D11" s="81"/>
      <c r="E11" s="81"/>
      <c r="F11" s="77"/>
    </row>
    <row r="12" spans="1:6" ht="18" customHeight="1">
      <c r="A12" s="81"/>
      <c r="B12" s="81"/>
      <c r="C12" s="81"/>
      <c r="D12" s="81"/>
      <c r="E12" s="81"/>
      <c r="F12" s="77"/>
    </row>
    <row r="13" spans="1:6" ht="18" customHeight="1">
      <c r="A13" s="81"/>
      <c r="B13" s="81"/>
      <c r="C13" s="81"/>
      <c r="D13" s="81"/>
      <c r="E13" s="81"/>
      <c r="F13" s="77"/>
    </row>
    <row r="14" spans="1:6" ht="18" customHeight="1">
      <c r="A14" s="81"/>
      <c r="B14" s="81"/>
      <c r="C14" s="81"/>
      <c r="D14" s="81"/>
      <c r="E14" s="81"/>
      <c r="F14" s="77"/>
    </row>
    <row r="15" spans="1:6" ht="18" customHeight="1">
      <c r="A15" s="81"/>
      <c r="B15" s="81"/>
      <c r="C15" s="81"/>
      <c r="D15" s="81"/>
      <c r="E15" s="81"/>
      <c r="F15" s="77"/>
    </row>
    <row r="16" spans="1:6" ht="18" customHeight="1">
      <c r="A16" s="72"/>
      <c r="B16" s="72"/>
      <c r="C16" s="72"/>
      <c r="D16" s="72"/>
      <c r="E16" s="72"/>
      <c r="F16" s="74"/>
    </row>
    <row r="17" spans="1:6" ht="18" customHeight="1">
      <c r="A17" s="72"/>
      <c r="B17" s="72"/>
      <c r="C17" s="72"/>
      <c r="D17" s="72"/>
      <c r="E17" s="72"/>
      <c r="F17" s="74"/>
    </row>
    <row r="18" spans="1:6" ht="18" customHeight="1">
      <c r="A18" s="72"/>
      <c r="B18" s="72"/>
      <c r="C18" s="72"/>
      <c r="D18" s="72"/>
      <c r="E18" s="72"/>
      <c r="F18" s="74"/>
    </row>
    <row r="19" spans="1:6" ht="18" customHeight="1">
      <c r="A19" s="72"/>
      <c r="B19" s="72"/>
      <c r="C19" s="72"/>
      <c r="D19" s="72"/>
      <c r="E19" s="72"/>
      <c r="F19" s="74"/>
    </row>
    <row r="20" spans="1:6" ht="18" customHeight="1">
      <c r="A20" s="72"/>
      <c r="B20" s="72"/>
      <c r="C20" s="72"/>
      <c r="D20" s="72"/>
      <c r="E20" s="72"/>
      <c r="F20" s="74"/>
    </row>
    <row r="21" spans="1:6" ht="18" customHeight="1">
      <c r="A21" s="72"/>
      <c r="B21" s="72"/>
      <c r="C21" s="72"/>
      <c r="D21" s="72"/>
      <c r="E21" s="72"/>
      <c r="F21" s="74"/>
    </row>
    <row r="22" spans="1:6" ht="18" customHeight="1">
      <c r="A22" s="72"/>
      <c r="B22" s="72"/>
      <c r="C22" s="72"/>
      <c r="D22" s="72"/>
      <c r="E22" s="72"/>
      <c r="F22" s="74"/>
    </row>
    <row r="23" spans="1:6" ht="18" customHeight="1">
      <c r="A23" s="72"/>
      <c r="B23" s="72"/>
      <c r="C23" s="72"/>
      <c r="D23" s="72"/>
      <c r="E23" s="72"/>
      <c r="F23" s="74"/>
    </row>
    <row r="24" spans="1:6" ht="18" customHeight="1">
      <c r="A24" s="72"/>
      <c r="B24" s="72"/>
      <c r="C24" s="72"/>
      <c r="D24" s="72"/>
      <c r="E24" s="72"/>
      <c r="F24" s="74"/>
    </row>
    <row r="25" spans="1:6" ht="18" customHeight="1">
      <c r="A25" s="79" t="s">
        <v>75</v>
      </c>
      <c r="B25" s="72"/>
      <c r="C25" s="72"/>
      <c r="D25" s="72"/>
      <c r="E25" s="72"/>
      <c r="F25" s="74"/>
    </row>
    <row r="26" spans="1:6">
      <c r="A26" s="23"/>
      <c r="B26" s="38"/>
      <c r="C26" s="38"/>
      <c r="D26" s="38"/>
      <c r="E26" s="38"/>
    </row>
    <row r="27" spans="1:6">
      <c r="A27" s="9"/>
      <c r="D27" s="11"/>
      <c r="F27" s="11"/>
    </row>
    <row r="28" spans="1:6">
      <c r="A28" s="12"/>
      <c r="D28" s="14"/>
      <c r="F28" s="14"/>
    </row>
  </sheetData>
  <mergeCells count="6">
    <mergeCell ref="A5:A6"/>
    <mergeCell ref="F5:F6"/>
    <mergeCell ref="A1:F1"/>
    <mergeCell ref="A3:F3"/>
    <mergeCell ref="A4:F4"/>
    <mergeCell ref="B5:E5"/>
  </mergeCells>
  <phoneticPr fontId="0" type="noConversion"/>
  <printOptions horizontalCentered="1"/>
  <pageMargins left="0.78740157480314965" right="0.39370078740157483" top="1.6535433070866143" bottom="0.47244094488188981" header="0.19685039370078741" footer="0.19685039370078741"/>
  <pageSetup scale="85" orientation="landscape" r:id="rId1"/>
  <headerFooter scaleWithDoc="0">
    <oddHeader>&amp;C&amp;G</oddHeader>
    <oddFooter>&amp;C&amp;G</oddFooter>
  </headerFooter>
  <ignoredErrors>
    <ignoredError sqref="A7:F7" numberStoredAsText="1"/>
  </ignoredErrors>
  <drawing r:id="rId2"/>
  <legacyDrawingHF r:id="rId3"/>
</worksheet>
</file>

<file path=xl/worksheets/sheet14.xml><?xml version="1.0" encoding="utf-8"?>
<worksheet xmlns="http://schemas.openxmlformats.org/spreadsheetml/2006/main" xmlns:r="http://schemas.openxmlformats.org/officeDocument/2006/relationships">
  <dimension ref="A1:G27"/>
  <sheetViews>
    <sheetView showGridLines="0" view="pageBreakPreview" topLeftCell="A19" zoomScale="90" zoomScaleSheetLayoutView="90" workbookViewId="0">
      <selection activeCell="D36" sqref="D36"/>
    </sheetView>
  </sheetViews>
  <sheetFormatPr baseColWidth="10" defaultColWidth="9.140625" defaultRowHeight="13.5"/>
  <cols>
    <col min="1" max="1" width="30.7109375" style="1" customWidth="1"/>
    <col min="2" max="2" width="17.7109375" style="1" customWidth="1"/>
    <col min="3" max="3" width="25.7109375" style="1" customWidth="1"/>
    <col min="4" max="4" width="44.42578125" style="1" customWidth="1"/>
    <col min="5" max="5" width="14.140625" style="1" customWidth="1"/>
    <col min="6" max="6" width="11.7109375" style="1" customWidth="1"/>
    <col min="7" max="7" width="20.7109375" style="1" customWidth="1"/>
    <col min="8" max="16384" width="9.140625" style="1"/>
  </cols>
  <sheetData>
    <row r="1" spans="1:7" ht="35.1" customHeight="1">
      <c r="A1" s="442" t="s">
        <v>78</v>
      </c>
      <c r="B1" s="443"/>
      <c r="C1" s="443"/>
      <c r="D1" s="443"/>
      <c r="E1" s="443"/>
      <c r="F1" s="443"/>
      <c r="G1" s="444"/>
    </row>
    <row r="2" spans="1:7" s="16" customFormat="1" ht="8.25" customHeight="1">
      <c r="A2" s="15"/>
      <c r="B2" s="15"/>
      <c r="C2" s="15"/>
      <c r="D2" s="15"/>
      <c r="E2" s="15"/>
      <c r="F2" s="15"/>
      <c r="G2" s="15"/>
    </row>
    <row r="3" spans="1:7" s="16" customFormat="1" ht="19.5" customHeight="1">
      <c r="A3" s="445" t="s">
        <v>193</v>
      </c>
      <c r="B3" s="446"/>
      <c r="C3" s="446"/>
      <c r="D3" s="446"/>
      <c r="E3" s="446"/>
      <c r="F3" s="446"/>
      <c r="G3" s="447"/>
    </row>
    <row r="4" spans="1:7" s="16" customFormat="1" ht="19.5" customHeight="1">
      <c r="A4" s="445" t="s">
        <v>194</v>
      </c>
      <c r="B4" s="446"/>
      <c r="C4" s="446"/>
      <c r="D4" s="446"/>
      <c r="E4" s="446"/>
      <c r="F4" s="446"/>
      <c r="G4" s="447"/>
    </row>
    <row r="5" spans="1:7" ht="25.15" customHeight="1">
      <c r="A5" s="440" t="s">
        <v>128</v>
      </c>
      <c r="B5" s="440" t="s">
        <v>31</v>
      </c>
      <c r="C5" s="440" t="s">
        <v>14</v>
      </c>
      <c r="D5" s="440" t="s">
        <v>15</v>
      </c>
      <c r="E5" s="479" t="s">
        <v>19</v>
      </c>
      <c r="F5" s="547"/>
      <c r="G5" s="440" t="s">
        <v>141</v>
      </c>
    </row>
    <row r="6" spans="1:7" s="17" customFormat="1" ht="25.15" customHeight="1">
      <c r="A6" s="441"/>
      <c r="B6" s="441"/>
      <c r="C6" s="441"/>
      <c r="D6" s="441"/>
      <c r="E6" s="138" t="s">
        <v>96</v>
      </c>
      <c r="F6" s="138" t="s">
        <v>20</v>
      </c>
      <c r="G6" s="441"/>
    </row>
    <row r="7" spans="1:7" ht="15" customHeight="1">
      <c r="A7" s="54" t="s">
        <v>0</v>
      </c>
      <c r="B7" s="54" t="s">
        <v>1</v>
      </c>
      <c r="C7" s="54" t="s">
        <v>2</v>
      </c>
      <c r="D7" s="54" t="s">
        <v>2</v>
      </c>
      <c r="E7" s="54" t="s">
        <v>6</v>
      </c>
      <c r="F7" s="54" t="s">
        <v>3</v>
      </c>
      <c r="G7" s="54" t="s">
        <v>4</v>
      </c>
    </row>
    <row r="8" spans="1:7" ht="111.75" customHeight="1">
      <c r="A8" s="209" t="s">
        <v>420</v>
      </c>
      <c r="B8" s="66" t="s">
        <v>445</v>
      </c>
      <c r="C8" s="209" t="s">
        <v>429</v>
      </c>
      <c r="D8" s="211" t="s">
        <v>437</v>
      </c>
      <c r="E8" s="66" t="s">
        <v>200</v>
      </c>
      <c r="F8" s="66">
        <v>34</v>
      </c>
      <c r="G8" s="311">
        <v>814232</v>
      </c>
    </row>
    <row r="9" spans="1:7" ht="108" customHeight="1">
      <c r="A9" s="209" t="s">
        <v>421</v>
      </c>
      <c r="B9" s="66" t="s">
        <v>445</v>
      </c>
      <c r="C9" s="209" t="s">
        <v>430</v>
      </c>
      <c r="D9" s="211" t="s">
        <v>438</v>
      </c>
      <c r="E9" s="66" t="s">
        <v>200</v>
      </c>
      <c r="F9" s="66">
        <v>1123</v>
      </c>
      <c r="G9" s="311">
        <v>1093502</v>
      </c>
    </row>
    <row r="10" spans="1:7" ht="84.75" customHeight="1">
      <c r="A10" s="209" t="s">
        <v>422</v>
      </c>
      <c r="B10" s="66" t="s">
        <v>445</v>
      </c>
      <c r="C10" s="209" t="s">
        <v>431</v>
      </c>
      <c r="D10" s="211" t="s">
        <v>439</v>
      </c>
      <c r="E10" s="312" t="s">
        <v>718</v>
      </c>
      <c r="F10" s="66">
        <v>20</v>
      </c>
      <c r="G10" s="311">
        <v>86720</v>
      </c>
    </row>
    <row r="11" spans="1:7" ht="84.75" customHeight="1">
      <c r="A11" s="209" t="s">
        <v>423</v>
      </c>
      <c r="B11" s="66" t="s">
        <v>445</v>
      </c>
      <c r="C11" s="209" t="s">
        <v>432</v>
      </c>
      <c r="D11" s="211" t="s">
        <v>440</v>
      </c>
      <c r="E11" s="66" t="s">
        <v>200</v>
      </c>
      <c r="F11" s="66">
        <v>10</v>
      </c>
      <c r="G11" s="311">
        <v>229840</v>
      </c>
    </row>
    <row r="12" spans="1:7" ht="84.75" customHeight="1">
      <c r="A12" s="209" t="s">
        <v>424</v>
      </c>
      <c r="B12" s="66" t="s">
        <v>445</v>
      </c>
      <c r="C12" s="209" t="s">
        <v>433</v>
      </c>
      <c r="D12" s="211" t="s">
        <v>441</v>
      </c>
      <c r="E12" s="66" t="s">
        <v>200</v>
      </c>
      <c r="F12" s="66">
        <v>14</v>
      </c>
      <c r="G12" s="311">
        <v>156080</v>
      </c>
    </row>
    <row r="13" spans="1:7" ht="84.75" customHeight="1">
      <c r="A13" s="209" t="s">
        <v>425</v>
      </c>
      <c r="B13" s="209" t="s">
        <v>633</v>
      </c>
      <c r="C13" s="209" t="s">
        <v>434</v>
      </c>
      <c r="D13" s="211" t="s">
        <v>442</v>
      </c>
      <c r="E13" s="66" t="s">
        <v>248</v>
      </c>
      <c r="F13" s="66">
        <f>38+46</f>
        <v>84</v>
      </c>
      <c r="G13" s="311">
        <v>1920838</v>
      </c>
    </row>
    <row r="14" spans="1:7" ht="174" customHeight="1">
      <c r="A14" s="209" t="s">
        <v>426</v>
      </c>
      <c r="B14" s="66" t="s">
        <v>666</v>
      </c>
      <c r="C14" s="209" t="s">
        <v>435</v>
      </c>
      <c r="D14" s="211" t="s">
        <v>443</v>
      </c>
      <c r="E14" s="66" t="s">
        <v>248</v>
      </c>
      <c r="F14" s="66">
        <v>51</v>
      </c>
      <c r="G14" s="311">
        <v>1525332</v>
      </c>
    </row>
    <row r="15" spans="1:7" ht="84.75" customHeight="1">
      <c r="A15" s="209" t="s">
        <v>427</v>
      </c>
      <c r="B15" s="66" t="s">
        <v>445</v>
      </c>
      <c r="C15" s="210" t="s">
        <v>434</v>
      </c>
      <c r="D15" s="212" t="s">
        <v>442</v>
      </c>
      <c r="E15" s="312" t="s">
        <v>717</v>
      </c>
      <c r="F15" s="66">
        <v>19</v>
      </c>
      <c r="G15" s="311">
        <v>709742</v>
      </c>
    </row>
    <row r="16" spans="1:7" ht="84.75" customHeight="1">
      <c r="A16" s="209" t="s">
        <v>428</v>
      </c>
      <c r="B16" s="66" t="s">
        <v>445</v>
      </c>
      <c r="C16" s="209" t="s">
        <v>436</v>
      </c>
      <c r="D16" s="211" t="s">
        <v>444</v>
      </c>
      <c r="E16" s="312" t="s">
        <v>248</v>
      </c>
      <c r="F16" s="66">
        <v>18</v>
      </c>
      <c r="G16" s="311">
        <v>208176</v>
      </c>
    </row>
    <row r="17" spans="1:7" ht="15" customHeight="1">
      <c r="A17" s="66"/>
      <c r="B17" s="66"/>
      <c r="C17" s="66"/>
      <c r="D17" s="66"/>
      <c r="E17" s="66"/>
      <c r="F17" s="66"/>
      <c r="G17" s="66"/>
    </row>
    <row r="18" spans="1:7" ht="15" customHeight="1">
      <c r="A18" s="66"/>
      <c r="B18" s="66"/>
      <c r="C18" s="66"/>
      <c r="D18" s="66"/>
      <c r="E18" s="66"/>
      <c r="F18" s="66"/>
      <c r="G18" s="66"/>
    </row>
    <row r="19" spans="1:7" ht="15" customHeight="1">
      <c r="A19" s="66"/>
      <c r="B19" s="66"/>
      <c r="C19" s="66"/>
      <c r="D19" s="66"/>
      <c r="E19" s="66"/>
      <c r="F19" s="66"/>
      <c r="G19" s="66"/>
    </row>
    <row r="20" spans="1:7" ht="15" customHeight="1">
      <c r="A20" s="66"/>
      <c r="B20" s="66"/>
      <c r="C20" s="66"/>
      <c r="D20" s="66"/>
      <c r="E20" s="66"/>
      <c r="F20" s="66"/>
      <c r="G20" s="66"/>
    </row>
    <row r="21" spans="1:7" ht="15" customHeight="1">
      <c r="A21" s="53" t="s">
        <v>75</v>
      </c>
      <c r="B21" s="66"/>
      <c r="C21" s="66"/>
      <c r="D21" s="66"/>
      <c r="E21" s="66"/>
      <c r="F21" s="66"/>
      <c r="G21" s="420">
        <f>SUM(G8:G20)</f>
        <v>6744462</v>
      </c>
    </row>
    <row r="22" spans="1:7" ht="15" customHeight="1">
      <c r="A22" s="73"/>
      <c r="B22" s="73"/>
      <c r="C22" s="73"/>
      <c r="D22" s="73"/>
      <c r="E22" s="73"/>
      <c r="F22" s="73"/>
      <c r="G22" s="73"/>
    </row>
    <row r="23" spans="1:7">
      <c r="A23" s="23" t="s">
        <v>127</v>
      </c>
      <c r="B23" s="23"/>
    </row>
    <row r="24" spans="1:7">
      <c r="A24" s="23"/>
      <c r="B24" s="23"/>
    </row>
    <row r="26" spans="1:7">
      <c r="A26" s="9"/>
      <c r="B26" s="9"/>
      <c r="E26" s="11"/>
    </row>
    <row r="27" spans="1:7">
      <c r="A27" s="12"/>
      <c r="B27" s="12"/>
      <c r="E27" s="14"/>
    </row>
  </sheetData>
  <mergeCells count="9">
    <mergeCell ref="A1:G1"/>
    <mergeCell ref="A3:G3"/>
    <mergeCell ref="A4:G4"/>
    <mergeCell ref="A5:A6"/>
    <mergeCell ref="C5:C6"/>
    <mergeCell ref="D5:D6"/>
    <mergeCell ref="E5:F5"/>
    <mergeCell ref="B5:B6"/>
    <mergeCell ref="G5:G6"/>
  </mergeCells>
  <phoneticPr fontId="0" type="noConversion"/>
  <printOptions horizontalCentered="1"/>
  <pageMargins left="0.39370078740157483" right="0.39370078740157483" top="1.6535433070866143" bottom="0.47244094488188981" header="0.19685039370078741" footer="0.19685039370078741"/>
  <pageSetup scale="80" orientation="landscape" r:id="rId1"/>
  <headerFooter scaleWithDoc="0">
    <oddHeader>&amp;C&amp;G</oddHeader>
    <oddFooter>&amp;C&amp;G</oddFooter>
  </headerFooter>
  <ignoredErrors>
    <ignoredError sqref="A7:F7 G7" numberStoredAsText="1"/>
  </ignoredErrors>
  <legacyDrawingHF r:id="rId2"/>
</worksheet>
</file>

<file path=xl/worksheets/sheet15.xml><?xml version="1.0" encoding="utf-8"?>
<worksheet xmlns="http://schemas.openxmlformats.org/spreadsheetml/2006/main" xmlns:r="http://schemas.openxmlformats.org/officeDocument/2006/relationships">
  <dimension ref="A1:C30"/>
  <sheetViews>
    <sheetView showGridLines="0" view="pageBreakPreview" topLeftCell="A25" zoomScaleSheetLayoutView="100" workbookViewId="0">
      <selection activeCell="F15" sqref="F15"/>
    </sheetView>
  </sheetViews>
  <sheetFormatPr baseColWidth="10" defaultColWidth="11.42578125" defaultRowHeight="13.5"/>
  <cols>
    <col min="1" max="1" width="42.28515625" style="29" customWidth="1"/>
    <col min="2" max="3" width="50.7109375" style="29" customWidth="1"/>
    <col min="4" max="16384" width="11.42578125" style="29"/>
  </cols>
  <sheetData>
    <row r="1" spans="1:3" ht="35.1" customHeight="1">
      <c r="A1" s="613" t="s">
        <v>782</v>
      </c>
      <c r="B1" s="614"/>
      <c r="C1" s="615"/>
    </row>
    <row r="2" spans="1:3" ht="6.75" customHeight="1"/>
    <row r="3" spans="1:3" s="30" customFormat="1" ht="15" customHeight="1">
      <c r="A3" s="620" t="s">
        <v>193</v>
      </c>
      <c r="B3" s="621"/>
      <c r="C3" s="622"/>
    </row>
    <row r="4" spans="1:3" s="30" customFormat="1" ht="6.75" customHeight="1"/>
    <row r="5" spans="1:3" s="30" customFormat="1" ht="15" customHeight="1">
      <c r="A5" s="620" t="s">
        <v>194</v>
      </c>
      <c r="B5" s="621"/>
      <c r="C5" s="622"/>
    </row>
    <row r="6" spans="1:3" s="30" customFormat="1" ht="6.75" customHeight="1"/>
    <row r="7" spans="1:3" s="30" customFormat="1" ht="15" customHeight="1">
      <c r="A7" s="616" t="s">
        <v>49</v>
      </c>
      <c r="B7" s="617"/>
      <c r="C7" s="618"/>
    </row>
    <row r="8" spans="1:3" s="30" customFormat="1" ht="6.75" customHeight="1">
      <c r="A8" s="623"/>
      <c r="B8" s="623"/>
      <c r="C8" s="623"/>
    </row>
    <row r="9" spans="1:3" s="30" customFormat="1" ht="15" customHeight="1">
      <c r="A9" s="31" t="s">
        <v>50</v>
      </c>
      <c r="B9" s="609" t="s">
        <v>667</v>
      </c>
      <c r="C9" s="610"/>
    </row>
    <row r="10" spans="1:3" s="30" customFormat="1" ht="15" customHeight="1">
      <c r="A10" s="31" t="s">
        <v>51</v>
      </c>
      <c r="B10" s="619">
        <v>35195</v>
      </c>
      <c r="C10" s="610"/>
    </row>
    <row r="11" spans="1:3" s="30" customFormat="1" ht="15" customHeight="1">
      <c r="A11" s="31" t="s">
        <v>52</v>
      </c>
      <c r="B11" s="609" t="s">
        <v>668</v>
      </c>
      <c r="C11" s="610"/>
    </row>
    <row r="12" spans="1:3" s="30" customFormat="1" ht="26.25" customHeight="1">
      <c r="A12" s="31" t="s">
        <v>53</v>
      </c>
      <c r="B12" s="611" t="s">
        <v>779</v>
      </c>
      <c r="C12" s="612"/>
    </row>
    <row r="13" spans="1:3" s="30" customFormat="1" ht="15" customHeight="1">
      <c r="A13" s="32" t="s">
        <v>54</v>
      </c>
      <c r="B13" s="611" t="s">
        <v>669</v>
      </c>
      <c r="C13" s="612"/>
    </row>
    <row r="14" spans="1:3" s="30" customFormat="1" ht="46.5" customHeight="1">
      <c r="A14" s="32" t="s">
        <v>55</v>
      </c>
      <c r="B14" s="611" t="s">
        <v>670</v>
      </c>
      <c r="C14" s="624"/>
    </row>
    <row r="15" spans="1:3" s="30" customFormat="1" ht="33.6" customHeight="1">
      <c r="A15" s="32" t="s">
        <v>56</v>
      </c>
      <c r="B15" s="611" t="s">
        <v>671</v>
      </c>
      <c r="C15" s="612"/>
    </row>
    <row r="16" spans="1:3" s="30" customFormat="1" ht="39.75" customHeight="1">
      <c r="A16" s="32" t="s">
        <v>57</v>
      </c>
      <c r="B16" s="611" t="s">
        <v>670</v>
      </c>
      <c r="C16" s="624"/>
    </row>
    <row r="17" spans="1:3" s="30" customFormat="1" ht="6.75" customHeight="1"/>
    <row r="18" spans="1:3" s="30" customFormat="1" ht="15" customHeight="1">
      <c r="A18" s="616" t="s">
        <v>58</v>
      </c>
      <c r="B18" s="617"/>
      <c r="C18" s="618"/>
    </row>
    <row r="19" spans="1:3" s="30" customFormat="1" ht="28.9" customHeight="1">
      <c r="A19" s="33" t="s">
        <v>59</v>
      </c>
      <c r="B19" s="33" t="s">
        <v>60</v>
      </c>
      <c r="C19" s="34" t="s">
        <v>61</v>
      </c>
    </row>
    <row r="20" spans="1:3" s="30" customFormat="1" ht="15" customHeight="1">
      <c r="A20" s="35">
        <v>50865912</v>
      </c>
      <c r="B20" s="35">
        <v>50865912</v>
      </c>
      <c r="C20" s="36">
        <v>0</v>
      </c>
    </row>
    <row r="21" spans="1:3" s="30" customFormat="1" ht="6.75" customHeight="1"/>
    <row r="22" spans="1:3" s="30" customFormat="1" ht="15" customHeight="1">
      <c r="A22" s="616" t="s">
        <v>62</v>
      </c>
      <c r="B22" s="617"/>
      <c r="C22" s="618"/>
    </row>
    <row r="23" spans="1:3" s="30" customFormat="1" ht="15" customHeight="1">
      <c r="A23" s="33" t="s">
        <v>63</v>
      </c>
      <c r="B23" s="33" t="s">
        <v>64</v>
      </c>
      <c r="C23" s="34" t="s">
        <v>65</v>
      </c>
    </row>
    <row r="24" spans="1:3" s="30" customFormat="1" ht="15" customHeight="1">
      <c r="A24" s="35">
        <v>50750797.560000002</v>
      </c>
      <c r="B24" s="35">
        <v>4439945.1399999997</v>
      </c>
      <c r="C24" s="36">
        <v>971191.52</v>
      </c>
    </row>
    <row r="25" spans="1:3" s="30" customFormat="1" ht="6.75" customHeight="1"/>
    <row r="26" spans="1:3" s="30" customFormat="1" ht="15" customHeight="1">
      <c r="A26" s="616" t="s">
        <v>66</v>
      </c>
      <c r="B26" s="617"/>
      <c r="C26" s="618"/>
    </row>
    <row r="27" spans="1:3" s="30" customFormat="1" ht="15" customHeight="1">
      <c r="A27" s="33" t="s">
        <v>67</v>
      </c>
      <c r="B27" s="33" t="s">
        <v>68</v>
      </c>
      <c r="C27" s="34" t="s">
        <v>69</v>
      </c>
    </row>
    <row r="28" spans="1:3" s="30" customFormat="1" ht="34.9" customHeight="1">
      <c r="A28" s="37" t="s">
        <v>780</v>
      </c>
      <c r="B28" s="33" t="s">
        <v>781</v>
      </c>
      <c r="C28" s="36">
        <v>248585058</v>
      </c>
    </row>
    <row r="29" spans="1:3">
      <c r="A29" s="625" t="s">
        <v>783</v>
      </c>
      <c r="B29" s="625"/>
      <c r="C29" s="625"/>
    </row>
    <row r="30" spans="1:3">
      <c r="A30" s="626"/>
      <c r="B30" s="626"/>
      <c r="C30" s="626"/>
    </row>
  </sheetData>
  <mergeCells count="17">
    <mergeCell ref="B13:C13"/>
    <mergeCell ref="B14:C14"/>
    <mergeCell ref="B15:C15"/>
    <mergeCell ref="B16:C16"/>
    <mergeCell ref="A29:C30"/>
    <mergeCell ref="A18:C18"/>
    <mergeCell ref="A22:C22"/>
    <mergeCell ref="A26:C26"/>
    <mergeCell ref="B11:C11"/>
    <mergeCell ref="B12:C12"/>
    <mergeCell ref="A1:C1"/>
    <mergeCell ref="A7:C7"/>
    <mergeCell ref="B9:C9"/>
    <mergeCell ref="B10:C10"/>
    <mergeCell ref="A3:C3"/>
    <mergeCell ref="A5:C5"/>
    <mergeCell ref="A8:C8"/>
  </mergeCells>
  <printOptions horizontalCentered="1"/>
  <pageMargins left="0.39370078740157483" right="0.39370078740157483" top="1.6535433070866143" bottom="0.47244094488188981" header="0.19685039370078741" footer="0.19685039370078741"/>
  <pageSetup scale="85" orientation="landscape" r:id="rId1"/>
  <headerFooter scaleWithDoc="0">
    <oddHeader>&amp;C&amp;G</oddHeader>
    <oddFooter>&amp;C&amp;G</oddFooter>
  </headerFooter>
  <legacyDrawingHF r:id="rId2"/>
</worksheet>
</file>

<file path=xl/worksheets/sheet16.xml><?xml version="1.0" encoding="utf-8"?>
<worksheet xmlns="http://schemas.openxmlformats.org/spreadsheetml/2006/main" xmlns:r="http://schemas.openxmlformats.org/officeDocument/2006/relationships">
  <dimension ref="A1:D27"/>
  <sheetViews>
    <sheetView showGridLines="0" view="pageBreakPreview" zoomScale="70" zoomScaleSheetLayoutView="70" workbookViewId="0">
      <selection activeCell="A16" sqref="A16"/>
    </sheetView>
  </sheetViews>
  <sheetFormatPr baseColWidth="10" defaultColWidth="12.5703125" defaultRowHeight="13.5"/>
  <cols>
    <col min="1" max="1" width="60.140625" style="24" customWidth="1"/>
    <col min="2" max="3" width="16.140625" style="25" customWidth="1"/>
    <col min="4" max="4" width="66.28515625" style="25" customWidth="1"/>
    <col min="5" max="16384" width="12.5703125" style="25"/>
  </cols>
  <sheetData>
    <row r="1" spans="1:4" ht="35.1" customHeight="1">
      <c r="A1" s="442" t="s">
        <v>188</v>
      </c>
      <c r="B1" s="443"/>
      <c r="C1" s="443"/>
      <c r="D1" s="444"/>
    </row>
    <row r="2" spans="1:4" ht="7.5" customHeight="1">
      <c r="A2" s="26"/>
      <c r="B2" s="27"/>
      <c r="C2" s="27"/>
      <c r="D2" s="27"/>
    </row>
    <row r="3" spans="1:4" ht="20.100000000000001" customHeight="1">
      <c r="A3" s="445" t="s">
        <v>193</v>
      </c>
      <c r="B3" s="446"/>
      <c r="C3" s="446"/>
      <c r="D3" s="447"/>
    </row>
    <row r="4" spans="1:4" ht="20.100000000000001" customHeight="1">
      <c r="A4" s="445" t="s">
        <v>194</v>
      </c>
      <c r="B4" s="446"/>
      <c r="C4" s="446"/>
      <c r="D4" s="447"/>
    </row>
    <row r="5" spans="1:4" ht="25.9" customHeight="1">
      <c r="A5" s="627" t="s">
        <v>122</v>
      </c>
      <c r="B5" s="479" t="s">
        <v>117</v>
      </c>
      <c r="C5" s="629"/>
      <c r="D5" s="630" t="s">
        <v>11</v>
      </c>
    </row>
    <row r="6" spans="1:4" s="28" customFormat="1" ht="25.9" customHeight="1">
      <c r="A6" s="628"/>
      <c r="B6" s="139" t="s">
        <v>94</v>
      </c>
      <c r="C6" s="140" t="s">
        <v>16</v>
      </c>
      <c r="D6" s="631"/>
    </row>
    <row r="7" spans="1:4" ht="20.25" customHeight="1">
      <c r="A7" s="54" t="s">
        <v>0</v>
      </c>
      <c r="B7" s="54" t="s">
        <v>1</v>
      </c>
      <c r="C7" s="54" t="s">
        <v>2</v>
      </c>
      <c r="D7" s="54" t="s">
        <v>6</v>
      </c>
    </row>
    <row r="8" spans="1:4" ht="20.25" customHeight="1">
      <c r="A8" s="124"/>
      <c r="B8" s="125"/>
      <c r="C8" s="125"/>
      <c r="D8" s="125"/>
    </row>
    <row r="9" spans="1:4" ht="20.25" customHeight="1">
      <c r="A9" s="124"/>
      <c r="B9" s="125"/>
      <c r="C9" s="125"/>
      <c r="D9" s="125"/>
    </row>
    <row r="10" spans="1:4" ht="20.25" customHeight="1">
      <c r="A10" s="124"/>
      <c r="B10" s="125"/>
      <c r="C10" s="125"/>
      <c r="D10" s="125"/>
    </row>
    <row r="11" spans="1:4" ht="20.25" customHeight="1">
      <c r="A11" s="124"/>
      <c r="B11" s="125"/>
      <c r="C11" s="125"/>
      <c r="D11" s="125"/>
    </row>
    <row r="12" spans="1:4" ht="20.25" customHeight="1">
      <c r="A12" s="124"/>
      <c r="B12" s="125"/>
      <c r="C12" s="125"/>
      <c r="D12" s="125"/>
    </row>
    <row r="13" spans="1:4" ht="20.25" customHeight="1">
      <c r="A13" s="124"/>
      <c r="B13" s="125"/>
      <c r="C13" s="125"/>
      <c r="D13" s="125"/>
    </row>
    <row r="14" spans="1:4" ht="20.25" customHeight="1">
      <c r="A14" s="124"/>
      <c r="B14" s="125"/>
      <c r="C14" s="125"/>
      <c r="D14" s="125"/>
    </row>
    <row r="15" spans="1:4" ht="20.25" customHeight="1">
      <c r="A15" s="124"/>
      <c r="B15" s="125"/>
      <c r="C15" s="125"/>
      <c r="D15" s="125"/>
    </row>
    <row r="16" spans="1:4" ht="20.25" customHeight="1">
      <c r="A16" s="124"/>
      <c r="B16" s="125"/>
      <c r="C16" s="125"/>
      <c r="D16" s="125"/>
    </row>
    <row r="17" spans="1:4" ht="20.25" customHeight="1">
      <c r="A17" s="124"/>
      <c r="B17" s="125"/>
      <c r="C17" s="125"/>
      <c r="D17" s="125"/>
    </row>
    <row r="18" spans="1:4" ht="20.25" customHeight="1">
      <c r="A18" s="124"/>
      <c r="B18" s="125"/>
      <c r="C18" s="125"/>
      <c r="D18" s="125"/>
    </row>
    <row r="19" spans="1:4" ht="20.25" customHeight="1">
      <c r="A19" s="124"/>
      <c r="B19" s="125"/>
      <c r="C19" s="125"/>
      <c r="D19" s="125"/>
    </row>
    <row r="20" spans="1:4" ht="20.25" customHeight="1">
      <c r="A20" s="124"/>
      <c r="B20" s="125"/>
      <c r="C20" s="125"/>
      <c r="D20" s="125"/>
    </row>
    <row r="21" spans="1:4" ht="20.25" customHeight="1">
      <c r="A21" s="124"/>
      <c r="B21" s="125"/>
      <c r="C21" s="125"/>
      <c r="D21" s="125"/>
    </row>
    <row r="22" spans="1:4" ht="20.25" customHeight="1">
      <c r="A22" s="124"/>
      <c r="B22" s="125"/>
      <c r="C22" s="125"/>
      <c r="D22" s="125"/>
    </row>
    <row r="23" spans="1:4" ht="20.25" customHeight="1">
      <c r="A23" s="126" t="s">
        <v>126</v>
      </c>
      <c r="B23" s="125"/>
      <c r="C23" s="125"/>
      <c r="D23" s="125"/>
    </row>
    <row r="24" spans="1:4" ht="20.25" customHeight="1">
      <c r="A24" s="124"/>
      <c r="B24" s="125"/>
      <c r="C24" s="125"/>
      <c r="D24" s="125"/>
    </row>
    <row r="25" spans="1:4">
      <c r="A25" s="23" t="s">
        <v>189</v>
      </c>
    </row>
    <row r="26" spans="1:4">
      <c r="A26" s="9"/>
      <c r="C26" s="11"/>
    </row>
    <row r="27" spans="1:4">
      <c r="A27" s="12"/>
      <c r="C27" s="14"/>
    </row>
  </sheetData>
  <mergeCells count="6">
    <mergeCell ref="A5:A6"/>
    <mergeCell ref="B5:C5"/>
    <mergeCell ref="D5:D6"/>
    <mergeCell ref="A1:D1"/>
    <mergeCell ref="A3:D3"/>
    <mergeCell ref="A4:D4"/>
  </mergeCells>
  <conditionalFormatting sqref="A3">
    <cfRule type="cellIs" dxfId="3" priority="2" stopIfTrue="1" operator="equal">
      <formula>"VAYA A LA HOJA INICIO Y SELECIONE LA UNIDAD RESPONSABLE CORRESPONDIENTE A ESTE INFORME"</formula>
    </cfRule>
  </conditionalFormatting>
  <conditionalFormatting sqref="A4">
    <cfRule type="cellIs" dxfId="2" priority="1" stopIfTrue="1" operator="equal">
      <formula>"VAYA A LA HOJA INICIO Y SELECIONE EL PERIODO CORRESPONDIENTE A ESTE INFORME"</formula>
    </cfRule>
  </conditionalFormatting>
  <dataValidations count="1">
    <dataValidation allowBlank="1" sqref="A3"/>
  </dataValidations>
  <printOptions horizontalCentered="1"/>
  <pageMargins left="0.78740157480314965" right="0.39370078740157483" top="1.6535433070866143" bottom="0.47244094488188981" header="0.19685039370078741" footer="0.19685039370078741"/>
  <pageSetup scale="80" orientation="landscape" r:id="rId1"/>
  <headerFooter scaleWithDoc="0">
    <oddHeader>&amp;C&amp;G</oddHeader>
    <oddFooter>&amp;C&amp;G</oddFooter>
  </headerFooter>
  <ignoredErrors>
    <ignoredError sqref="B7 C7:D7" numberStoredAsText="1"/>
  </ignoredErrors>
  <drawing r:id="rId2"/>
  <legacyDrawingHF r:id="rId3"/>
</worksheet>
</file>

<file path=xl/worksheets/sheet17.xml><?xml version="1.0" encoding="utf-8"?>
<worksheet xmlns="http://schemas.openxmlformats.org/spreadsheetml/2006/main" xmlns:r="http://schemas.openxmlformats.org/officeDocument/2006/relationships">
  <dimension ref="A1:G40"/>
  <sheetViews>
    <sheetView showGridLines="0" view="pageBreakPreview" zoomScale="70" zoomScaleSheetLayoutView="70" workbookViewId="0">
      <selection activeCell="B12" sqref="B12"/>
    </sheetView>
  </sheetViews>
  <sheetFormatPr baseColWidth="10" defaultColWidth="9.140625" defaultRowHeight="13.5"/>
  <cols>
    <col min="1" max="1" width="34.7109375" style="1" customWidth="1"/>
    <col min="2" max="2" width="31.140625" style="1" customWidth="1"/>
    <col min="3" max="3" width="30" style="1" customWidth="1"/>
    <col min="4" max="4" width="12.5703125" style="1" bestFit="1" customWidth="1"/>
    <col min="5" max="7" width="15.7109375" style="1" customWidth="1"/>
    <col min="8" max="16384" width="9.140625" style="1"/>
  </cols>
  <sheetData>
    <row r="1" spans="1:7" ht="35.1" customHeight="1">
      <c r="A1" s="442" t="s">
        <v>32</v>
      </c>
      <c r="B1" s="443"/>
      <c r="C1" s="443"/>
      <c r="D1" s="443"/>
      <c r="E1" s="443"/>
      <c r="F1" s="443"/>
      <c r="G1" s="444"/>
    </row>
    <row r="2" spans="1:7" s="16" customFormat="1" ht="8.25" customHeight="1">
      <c r="A2" s="15"/>
      <c r="B2" s="15"/>
      <c r="C2" s="15"/>
      <c r="D2" s="15"/>
      <c r="E2" s="15"/>
      <c r="F2" s="15"/>
      <c r="G2" s="15"/>
    </row>
    <row r="3" spans="1:7" s="16" customFormat="1" ht="19.5" customHeight="1">
      <c r="A3" s="445" t="s">
        <v>193</v>
      </c>
      <c r="B3" s="446"/>
      <c r="C3" s="446"/>
      <c r="D3" s="446"/>
      <c r="E3" s="446"/>
      <c r="F3" s="446"/>
      <c r="G3" s="447"/>
    </row>
    <row r="4" spans="1:7" s="16" customFormat="1" ht="19.5" customHeight="1">
      <c r="A4" s="445" t="s">
        <v>194</v>
      </c>
      <c r="B4" s="446"/>
      <c r="C4" s="446"/>
      <c r="D4" s="446"/>
      <c r="E4" s="446"/>
      <c r="F4" s="446"/>
      <c r="G4" s="447"/>
    </row>
    <row r="5" spans="1:7" ht="9" customHeight="1"/>
    <row r="6" spans="1:7" ht="19.899999999999999" customHeight="1">
      <c r="A6" s="440" t="s">
        <v>34</v>
      </c>
      <c r="B6" s="440" t="s">
        <v>33</v>
      </c>
      <c r="C6" s="440" t="s">
        <v>11</v>
      </c>
      <c r="D6" s="440" t="s">
        <v>35</v>
      </c>
      <c r="E6" s="479" t="s">
        <v>92</v>
      </c>
      <c r="F6" s="480"/>
      <c r="G6" s="547"/>
    </row>
    <row r="7" spans="1:7" s="17" customFormat="1" ht="36" customHeight="1">
      <c r="A7" s="441"/>
      <c r="B7" s="441"/>
      <c r="C7" s="441"/>
      <c r="D7" s="441"/>
      <c r="E7" s="133" t="s">
        <v>184</v>
      </c>
      <c r="F7" s="133" t="s">
        <v>183</v>
      </c>
      <c r="G7" s="133" t="s">
        <v>36</v>
      </c>
    </row>
    <row r="8" spans="1:7">
      <c r="A8" s="18" t="s">
        <v>0</v>
      </c>
      <c r="B8" s="18" t="s">
        <v>1</v>
      </c>
      <c r="C8" s="18" t="s">
        <v>2</v>
      </c>
      <c r="D8" s="18" t="s">
        <v>6</v>
      </c>
      <c r="E8" s="18" t="s">
        <v>3</v>
      </c>
      <c r="F8" s="18" t="s">
        <v>4</v>
      </c>
      <c r="G8" s="18" t="s">
        <v>5</v>
      </c>
    </row>
    <row r="9" spans="1:7">
      <c r="A9" s="19"/>
      <c r="B9" s="19"/>
      <c r="C9" s="19"/>
      <c r="D9" s="19"/>
      <c r="E9" s="19"/>
      <c r="F9" s="19"/>
      <c r="G9" s="19"/>
    </row>
    <row r="10" spans="1:7">
      <c r="A10" s="19"/>
      <c r="B10" s="19"/>
      <c r="C10" s="19"/>
      <c r="D10" s="19"/>
      <c r="E10" s="19"/>
      <c r="F10" s="19"/>
      <c r="G10" s="19"/>
    </row>
    <row r="11" spans="1:7">
      <c r="A11" s="19"/>
      <c r="B11" s="19"/>
      <c r="C11" s="19"/>
      <c r="D11" s="19"/>
      <c r="E11" s="19"/>
      <c r="F11" s="19"/>
      <c r="G11" s="19"/>
    </row>
    <row r="12" spans="1:7">
      <c r="A12" s="19"/>
      <c r="B12" s="19"/>
      <c r="C12" s="19"/>
      <c r="D12" s="19"/>
      <c r="E12" s="19"/>
      <c r="F12" s="19"/>
      <c r="G12" s="19"/>
    </row>
    <row r="13" spans="1:7">
      <c r="A13" s="19"/>
      <c r="B13" s="19"/>
      <c r="C13" s="19"/>
      <c r="D13" s="19"/>
      <c r="E13" s="19"/>
      <c r="F13" s="19"/>
      <c r="G13" s="19"/>
    </row>
    <row r="14" spans="1:7">
      <c r="A14" s="19"/>
      <c r="B14" s="19"/>
      <c r="C14" s="19"/>
      <c r="D14" s="19"/>
      <c r="E14" s="19"/>
      <c r="F14" s="19"/>
      <c r="G14" s="19"/>
    </row>
    <row r="15" spans="1:7">
      <c r="A15" s="19"/>
      <c r="B15" s="19"/>
      <c r="C15" s="19"/>
      <c r="D15" s="19"/>
      <c r="E15" s="19"/>
      <c r="F15" s="19"/>
      <c r="G15" s="19"/>
    </row>
    <row r="16" spans="1:7">
      <c r="A16" s="19"/>
      <c r="B16" s="19"/>
      <c r="C16" s="19"/>
      <c r="D16" s="19"/>
      <c r="E16" s="19"/>
      <c r="F16" s="19"/>
      <c r="G16" s="19"/>
    </row>
    <row r="17" spans="1:7">
      <c r="A17" s="19"/>
      <c r="B17" s="19"/>
      <c r="C17" s="19"/>
      <c r="D17" s="19"/>
      <c r="E17" s="19"/>
      <c r="F17" s="19"/>
      <c r="G17" s="19"/>
    </row>
    <row r="18" spans="1:7">
      <c r="A18" s="19"/>
      <c r="B18" s="19"/>
      <c r="C18" s="19"/>
      <c r="D18" s="19"/>
      <c r="E18" s="19"/>
      <c r="F18" s="19"/>
      <c r="G18" s="19"/>
    </row>
    <row r="19" spans="1:7">
      <c r="A19" s="19"/>
      <c r="B19" s="19"/>
      <c r="C19" s="19"/>
      <c r="D19" s="19"/>
      <c r="E19" s="19"/>
      <c r="F19" s="19"/>
      <c r="G19" s="19"/>
    </row>
    <row r="20" spans="1:7">
      <c r="A20" s="19"/>
      <c r="B20" s="19"/>
      <c r="C20" s="19"/>
      <c r="D20" s="19"/>
      <c r="E20" s="19"/>
      <c r="F20" s="19"/>
      <c r="G20" s="19"/>
    </row>
    <row r="21" spans="1:7">
      <c r="A21" s="19"/>
      <c r="B21" s="19"/>
      <c r="C21" s="19"/>
      <c r="D21" s="19"/>
      <c r="E21" s="19"/>
      <c r="F21" s="19"/>
      <c r="G21" s="19"/>
    </row>
    <row r="22" spans="1:7">
      <c r="A22" s="19"/>
      <c r="B22" s="19"/>
      <c r="C22" s="19"/>
      <c r="D22" s="19"/>
      <c r="E22" s="19"/>
      <c r="F22" s="19"/>
      <c r="G22" s="19"/>
    </row>
    <row r="23" spans="1:7">
      <c r="A23" s="19"/>
      <c r="B23" s="19"/>
      <c r="C23" s="19"/>
      <c r="D23" s="19"/>
      <c r="E23" s="19"/>
      <c r="F23" s="19"/>
      <c r="G23" s="19"/>
    </row>
    <row r="24" spans="1:7">
      <c r="A24" s="19"/>
      <c r="B24" s="19"/>
      <c r="C24" s="19"/>
      <c r="D24" s="19"/>
      <c r="E24" s="19"/>
      <c r="F24" s="19"/>
      <c r="G24" s="19"/>
    </row>
    <row r="25" spans="1:7">
      <c r="A25" s="19"/>
      <c r="B25" s="19"/>
      <c r="C25" s="19"/>
      <c r="D25" s="19"/>
      <c r="E25" s="19"/>
      <c r="F25" s="19"/>
      <c r="G25" s="19"/>
    </row>
    <row r="26" spans="1:7">
      <c r="A26" s="19"/>
      <c r="B26" s="19"/>
      <c r="C26" s="19"/>
      <c r="D26" s="19"/>
      <c r="E26" s="19"/>
      <c r="F26" s="19"/>
      <c r="G26" s="19"/>
    </row>
    <row r="27" spans="1:7">
      <c r="A27" s="19"/>
      <c r="B27" s="19"/>
      <c r="C27" s="19"/>
      <c r="D27" s="19"/>
      <c r="E27" s="19"/>
      <c r="F27" s="19"/>
      <c r="G27" s="19"/>
    </row>
    <row r="28" spans="1:7">
      <c r="A28" s="19"/>
      <c r="B28" s="19"/>
      <c r="C28" s="19"/>
      <c r="D28" s="19"/>
      <c r="E28" s="19"/>
      <c r="F28" s="19"/>
      <c r="G28" s="19"/>
    </row>
    <row r="29" spans="1:7">
      <c r="A29" s="19"/>
      <c r="B29" s="19"/>
      <c r="C29" s="19"/>
      <c r="D29" s="19"/>
      <c r="E29" s="19"/>
      <c r="F29" s="19"/>
      <c r="G29" s="19"/>
    </row>
    <row r="30" spans="1:7">
      <c r="A30" s="19"/>
      <c r="B30" s="19"/>
      <c r="C30" s="19"/>
      <c r="D30" s="19"/>
      <c r="E30" s="19"/>
      <c r="F30" s="19"/>
      <c r="G30" s="19"/>
    </row>
    <row r="31" spans="1:7">
      <c r="A31" s="19"/>
      <c r="B31" s="19"/>
      <c r="C31" s="19"/>
      <c r="D31" s="19"/>
      <c r="E31" s="19"/>
      <c r="F31" s="19"/>
      <c r="G31" s="19"/>
    </row>
    <row r="32" spans="1:7">
      <c r="A32" s="19"/>
      <c r="B32" s="19"/>
      <c r="C32" s="19"/>
      <c r="D32" s="19"/>
      <c r="E32" s="19"/>
      <c r="F32" s="19"/>
      <c r="G32" s="19"/>
    </row>
    <row r="33" spans="1:7">
      <c r="A33" s="20" t="s">
        <v>129</v>
      </c>
      <c r="B33" s="19"/>
      <c r="C33" s="19"/>
      <c r="D33" s="19"/>
      <c r="E33" s="19"/>
      <c r="F33" s="19"/>
      <c r="G33" s="19"/>
    </row>
    <row r="34" spans="1:7">
      <c r="A34" s="19"/>
      <c r="B34" s="19"/>
      <c r="C34" s="19"/>
      <c r="D34" s="19"/>
      <c r="E34" s="19"/>
      <c r="F34" s="19"/>
      <c r="G34" s="19"/>
    </row>
    <row r="35" spans="1:7">
      <c r="A35" s="21"/>
      <c r="B35" s="21"/>
      <c r="C35" s="21"/>
      <c r="D35" s="21"/>
      <c r="E35" s="21"/>
      <c r="F35" s="21"/>
      <c r="G35" s="21"/>
    </row>
    <row r="36" spans="1:7">
      <c r="A36" s="22"/>
    </row>
    <row r="37" spans="1:7">
      <c r="A37" s="23"/>
    </row>
    <row r="39" spans="1:7">
      <c r="A39" s="9"/>
      <c r="E39" s="10"/>
    </row>
    <row r="40" spans="1:7">
      <c r="A40" s="12"/>
      <c r="E40" s="13"/>
    </row>
  </sheetData>
  <mergeCells count="8">
    <mergeCell ref="A1:G1"/>
    <mergeCell ref="A3:G3"/>
    <mergeCell ref="A4:G4"/>
    <mergeCell ref="E6:G6"/>
    <mergeCell ref="D6:D7"/>
    <mergeCell ref="A6:A7"/>
    <mergeCell ref="B6:B7"/>
    <mergeCell ref="C6:C7"/>
  </mergeCells>
  <printOptions horizontalCentered="1"/>
  <pageMargins left="0.98425196850393704" right="0.39370078740157483" top="1.6535433070866143" bottom="0.47244094488188981" header="0.19685039370078741" footer="0.19685039370078741"/>
  <pageSetup scale="80" orientation="landscape" r:id="rId1"/>
  <headerFooter scaleWithDoc="0">
    <oddHeader>&amp;C&amp;G</oddHeader>
    <oddFooter>&amp;C&amp;G</oddFooter>
  </headerFooter>
  <ignoredErrors>
    <ignoredError sqref="A8:G8" numberStoredAsText="1"/>
  </ignoredErrors>
  <drawing r:id="rId2"/>
  <legacyDrawingHF r:id="rId3"/>
</worksheet>
</file>

<file path=xl/worksheets/sheet18.xml><?xml version="1.0" encoding="utf-8"?>
<worksheet xmlns="http://schemas.openxmlformats.org/spreadsheetml/2006/main" xmlns:r="http://schemas.openxmlformats.org/officeDocument/2006/relationships">
  <dimension ref="A1:I37"/>
  <sheetViews>
    <sheetView showGridLines="0" view="pageBreakPreview" zoomScale="110" zoomScaleSheetLayoutView="110" workbookViewId="0">
      <selection activeCell="E40" sqref="E40"/>
    </sheetView>
  </sheetViews>
  <sheetFormatPr baseColWidth="10" defaultColWidth="11.42578125" defaultRowHeight="13.5"/>
  <cols>
    <col min="1" max="1" width="3.28515625" style="1" customWidth="1"/>
    <col min="2" max="2" width="48.7109375" style="1" customWidth="1"/>
    <col min="3" max="3" width="2.7109375" style="1" customWidth="1"/>
    <col min="4" max="9" width="17.7109375" style="1" customWidth="1"/>
    <col min="10" max="16384" width="11.42578125" style="1"/>
  </cols>
  <sheetData>
    <row r="1" spans="1:9">
      <c r="A1" s="23"/>
    </row>
    <row r="2" spans="1:9">
      <c r="A2" s="9"/>
      <c r="B2" s="637" t="s">
        <v>153</v>
      </c>
      <c r="C2" s="638"/>
      <c r="D2" s="638"/>
      <c r="E2" s="638"/>
      <c r="F2" s="638"/>
      <c r="G2" s="638"/>
      <c r="H2" s="638"/>
      <c r="I2" s="639"/>
    </row>
    <row r="3" spans="1:9">
      <c r="A3" s="12"/>
      <c r="B3" s="632" t="s">
        <v>161</v>
      </c>
      <c r="C3" s="635"/>
      <c r="D3" s="635"/>
      <c r="E3" s="635"/>
      <c r="F3" s="635"/>
      <c r="G3" s="635"/>
      <c r="H3" s="635"/>
      <c r="I3" s="640"/>
    </row>
    <row r="4" spans="1:9">
      <c r="B4" s="632" t="s">
        <v>159</v>
      </c>
      <c r="C4" s="635"/>
      <c r="D4" s="635"/>
      <c r="E4" s="635"/>
      <c r="F4" s="635"/>
      <c r="G4" s="635"/>
      <c r="H4" s="635"/>
      <c r="I4" s="640"/>
    </row>
    <row r="5" spans="1:9">
      <c r="B5" s="632" t="s">
        <v>151</v>
      </c>
      <c r="C5" s="635"/>
      <c r="D5" s="635"/>
      <c r="E5" s="635"/>
      <c r="F5" s="635"/>
      <c r="G5" s="635"/>
      <c r="H5" s="635"/>
      <c r="I5" s="640"/>
    </row>
    <row r="6" spans="1:9">
      <c r="B6" s="632" t="s">
        <v>154</v>
      </c>
      <c r="C6" s="635"/>
      <c r="D6" s="635"/>
      <c r="E6" s="635"/>
      <c r="F6" s="635"/>
      <c r="G6" s="635"/>
      <c r="H6" s="635"/>
      <c r="I6" s="640"/>
    </row>
    <row r="7" spans="1:9">
      <c r="B7" s="172"/>
      <c r="C7" s="167"/>
      <c r="D7" s="167"/>
      <c r="E7" s="167"/>
      <c r="F7" s="167"/>
      <c r="G7" s="167"/>
      <c r="H7" s="167"/>
      <c r="I7" s="173"/>
    </row>
    <row r="8" spans="1:9">
      <c r="B8" s="632" t="s">
        <v>155</v>
      </c>
      <c r="C8" s="162"/>
      <c r="D8" s="633" t="s">
        <v>156</v>
      </c>
      <c r="E8" s="633"/>
      <c r="F8" s="633"/>
      <c r="G8" s="633"/>
      <c r="H8" s="633"/>
      <c r="I8" s="634" t="s">
        <v>157</v>
      </c>
    </row>
    <row r="9" spans="1:9">
      <c r="B9" s="632"/>
      <c r="C9" s="163"/>
      <c r="D9" s="635" t="s">
        <v>87</v>
      </c>
      <c r="E9" s="636" t="s">
        <v>160</v>
      </c>
      <c r="F9" s="633" t="s">
        <v>22</v>
      </c>
      <c r="G9" s="633" t="s">
        <v>152</v>
      </c>
      <c r="H9" s="633" t="s">
        <v>158</v>
      </c>
      <c r="I9" s="634"/>
    </row>
    <row r="10" spans="1:9">
      <c r="B10" s="632"/>
      <c r="C10" s="164"/>
      <c r="D10" s="635"/>
      <c r="E10" s="636"/>
      <c r="F10" s="633"/>
      <c r="G10" s="633"/>
      <c r="H10" s="633"/>
      <c r="I10" s="634"/>
    </row>
    <row r="11" spans="1:9">
      <c r="B11" s="174"/>
      <c r="C11" s="158"/>
      <c r="D11" s="160" t="s">
        <v>0</v>
      </c>
      <c r="E11" s="160" t="s">
        <v>1</v>
      </c>
      <c r="F11" s="160" t="s">
        <v>2</v>
      </c>
      <c r="G11" s="160" t="s">
        <v>6</v>
      </c>
      <c r="H11" s="160" t="s">
        <v>3</v>
      </c>
      <c r="I11" s="175" t="s">
        <v>4</v>
      </c>
    </row>
    <row r="12" spans="1:9">
      <c r="B12" s="176" t="s">
        <v>166</v>
      </c>
      <c r="C12" s="161"/>
      <c r="D12" s="168">
        <f>D13+D14+D15+D18+D19+D22</f>
        <v>51017065</v>
      </c>
      <c r="E12" s="188">
        <f>F12-D12</f>
        <v>0</v>
      </c>
      <c r="F12" s="168">
        <f>F13+F14+F15+F18+F19+F22</f>
        <v>51017065</v>
      </c>
      <c r="G12" s="168">
        <f>G13+G14+G15+G18+G19+G22</f>
        <v>10870910.27</v>
      </c>
      <c r="H12" s="168">
        <f>H13+H14+H15+H18+H19+H22</f>
        <v>10869248.49</v>
      </c>
      <c r="I12" s="190">
        <f>F12-G12</f>
        <v>40146154.730000004</v>
      </c>
    </row>
    <row r="13" spans="1:9">
      <c r="B13" s="177" t="s">
        <v>162</v>
      </c>
      <c r="C13" s="159"/>
      <c r="D13" s="169">
        <v>51017065</v>
      </c>
      <c r="E13" s="189">
        <f>F13-D13</f>
        <v>0</v>
      </c>
      <c r="F13" s="169">
        <v>51017065</v>
      </c>
      <c r="G13" s="169">
        <v>10870910.27</v>
      </c>
      <c r="H13" s="169">
        <v>10869248.49</v>
      </c>
      <c r="I13" s="191">
        <f>F13-G13</f>
        <v>40146154.730000004</v>
      </c>
    </row>
    <row r="14" spans="1:9">
      <c r="B14" s="177" t="s">
        <v>163</v>
      </c>
      <c r="C14" s="159"/>
      <c r="D14" s="170">
        <v>0</v>
      </c>
      <c r="E14" s="189">
        <f t="shared" ref="E14:E22" si="0">F14-D14</f>
        <v>0</v>
      </c>
      <c r="F14" s="170">
        <v>0</v>
      </c>
      <c r="G14" s="170">
        <v>0</v>
      </c>
      <c r="H14" s="170">
        <v>0</v>
      </c>
      <c r="I14" s="191">
        <f t="shared" ref="I14:I34" si="1">F14-G14</f>
        <v>0</v>
      </c>
    </row>
    <row r="15" spans="1:9">
      <c r="B15" s="177" t="s">
        <v>169</v>
      </c>
      <c r="C15" s="159"/>
      <c r="D15" s="170">
        <f>D16+D17</f>
        <v>0</v>
      </c>
      <c r="E15" s="189">
        <f>F15-D15</f>
        <v>0</v>
      </c>
      <c r="F15" s="170">
        <f>F16+F17</f>
        <v>0</v>
      </c>
      <c r="G15" s="170">
        <f>G16+G17</f>
        <v>0</v>
      </c>
      <c r="H15" s="170">
        <f>H16+H17</f>
        <v>0</v>
      </c>
      <c r="I15" s="191">
        <f>F15-G15</f>
        <v>0</v>
      </c>
    </row>
    <row r="16" spans="1:9">
      <c r="B16" s="178" t="s">
        <v>170</v>
      </c>
      <c r="C16" s="159"/>
      <c r="D16" s="170">
        <v>0</v>
      </c>
      <c r="E16" s="189">
        <f t="shared" si="0"/>
        <v>0</v>
      </c>
      <c r="F16" s="170">
        <v>0</v>
      </c>
      <c r="G16" s="170">
        <v>0</v>
      </c>
      <c r="H16" s="170">
        <v>0</v>
      </c>
      <c r="I16" s="191">
        <f>F16-G16</f>
        <v>0</v>
      </c>
    </row>
    <row r="17" spans="2:9">
      <c r="B17" s="178" t="s">
        <v>171</v>
      </c>
      <c r="C17" s="159"/>
      <c r="D17" s="170">
        <v>0</v>
      </c>
      <c r="E17" s="189">
        <f t="shared" si="0"/>
        <v>0</v>
      </c>
      <c r="F17" s="170">
        <v>0</v>
      </c>
      <c r="G17" s="170">
        <v>0</v>
      </c>
      <c r="H17" s="170">
        <v>0</v>
      </c>
      <c r="I17" s="191">
        <f>F17-G17</f>
        <v>0</v>
      </c>
    </row>
    <row r="18" spans="2:9">
      <c r="B18" s="177" t="s">
        <v>164</v>
      </c>
      <c r="C18" s="159"/>
      <c r="D18" s="170">
        <v>0</v>
      </c>
      <c r="E18" s="189">
        <f t="shared" si="0"/>
        <v>0</v>
      </c>
      <c r="F18" s="170">
        <v>0</v>
      </c>
      <c r="G18" s="170">
        <v>0</v>
      </c>
      <c r="H18" s="170">
        <v>0</v>
      </c>
      <c r="I18" s="191">
        <f t="shared" si="1"/>
        <v>0</v>
      </c>
    </row>
    <row r="19" spans="2:9" ht="22.5">
      <c r="B19" s="179" t="s">
        <v>172</v>
      </c>
      <c r="C19" s="159"/>
      <c r="D19" s="170">
        <f>D20+D21</f>
        <v>0</v>
      </c>
      <c r="E19" s="189">
        <f>F19-D19</f>
        <v>0</v>
      </c>
      <c r="F19" s="170">
        <f>F20+F21</f>
        <v>0</v>
      </c>
      <c r="G19" s="170">
        <f>G20+G21</f>
        <v>0</v>
      </c>
      <c r="H19" s="170">
        <f>H20+H21</f>
        <v>0</v>
      </c>
      <c r="I19" s="191">
        <f t="shared" si="1"/>
        <v>0</v>
      </c>
    </row>
    <row r="20" spans="2:9">
      <c r="B20" s="178" t="s">
        <v>173</v>
      </c>
      <c r="C20" s="159"/>
      <c r="D20" s="170">
        <v>0</v>
      </c>
      <c r="E20" s="189">
        <f t="shared" si="0"/>
        <v>0</v>
      </c>
      <c r="F20" s="170">
        <v>0</v>
      </c>
      <c r="G20" s="170">
        <v>0</v>
      </c>
      <c r="H20" s="170">
        <v>0</v>
      </c>
      <c r="I20" s="191">
        <f t="shared" si="1"/>
        <v>0</v>
      </c>
    </row>
    <row r="21" spans="2:9">
      <c r="B21" s="178" t="s">
        <v>174</v>
      </c>
      <c r="C21" s="159"/>
      <c r="D21" s="170">
        <v>0</v>
      </c>
      <c r="E21" s="189">
        <f t="shared" si="0"/>
        <v>0</v>
      </c>
      <c r="F21" s="170">
        <v>0</v>
      </c>
      <c r="G21" s="170">
        <v>0</v>
      </c>
      <c r="H21" s="170">
        <v>0</v>
      </c>
      <c r="I21" s="191">
        <f t="shared" si="1"/>
        <v>0</v>
      </c>
    </row>
    <row r="22" spans="2:9">
      <c r="B22" s="177" t="s">
        <v>165</v>
      </c>
      <c r="C22" s="159"/>
      <c r="D22" s="170">
        <v>0</v>
      </c>
      <c r="E22" s="189">
        <f t="shared" si="0"/>
        <v>0</v>
      </c>
      <c r="F22" s="170">
        <v>0</v>
      </c>
      <c r="G22" s="170">
        <v>0</v>
      </c>
      <c r="H22" s="170">
        <v>0</v>
      </c>
      <c r="I22" s="191">
        <f t="shared" si="1"/>
        <v>0</v>
      </c>
    </row>
    <row r="23" spans="2:9">
      <c r="B23" s="177"/>
      <c r="C23" s="159"/>
      <c r="D23" s="170"/>
      <c r="E23" s="188"/>
      <c r="F23" s="170"/>
      <c r="G23" s="170"/>
      <c r="H23" s="170"/>
      <c r="I23" s="190"/>
    </row>
    <row r="24" spans="2:9">
      <c r="B24" s="176" t="s">
        <v>167</v>
      </c>
      <c r="C24" s="161"/>
      <c r="D24" s="171">
        <f>D25+D26+D27+D30+D31+D34</f>
        <v>0</v>
      </c>
      <c r="E24" s="188"/>
      <c r="F24" s="171">
        <f>F25+F26+F27+F30+F31+F34</f>
        <v>0</v>
      </c>
      <c r="G24" s="171">
        <f>G25+G26+G27+G30+G31+G34</f>
        <v>0</v>
      </c>
      <c r="H24" s="171">
        <f>H25+H26+H27+H30+H31+H34</f>
        <v>0</v>
      </c>
      <c r="I24" s="190">
        <f t="shared" si="1"/>
        <v>0</v>
      </c>
    </row>
    <row r="25" spans="2:9">
      <c r="B25" s="177" t="s">
        <v>162</v>
      </c>
      <c r="C25" s="159"/>
      <c r="D25" s="170">
        <f>D26+D27</f>
        <v>0</v>
      </c>
      <c r="E25" s="189">
        <f t="shared" ref="E25" si="2">F25-D25</f>
        <v>0</v>
      </c>
      <c r="F25" s="170">
        <f>F26+F27</f>
        <v>0</v>
      </c>
      <c r="G25" s="170">
        <f>G26+G27</f>
        <v>0</v>
      </c>
      <c r="H25" s="170">
        <f>H26+H27</f>
        <v>0</v>
      </c>
      <c r="I25" s="191">
        <f t="shared" ref="I25" si="3">F25-G25</f>
        <v>0</v>
      </c>
    </row>
    <row r="26" spans="2:9">
      <c r="B26" s="177" t="s">
        <v>163</v>
      </c>
      <c r="C26" s="159"/>
      <c r="D26" s="170">
        <v>0</v>
      </c>
      <c r="E26" s="188">
        <f t="shared" ref="E26:E34" si="4">F26-D26</f>
        <v>0</v>
      </c>
      <c r="F26" s="170"/>
      <c r="G26" s="170"/>
      <c r="H26" s="170"/>
      <c r="I26" s="191">
        <f>F26-G26</f>
        <v>0</v>
      </c>
    </row>
    <row r="27" spans="2:9">
      <c r="B27" s="177" t="s">
        <v>169</v>
      </c>
      <c r="C27" s="159"/>
      <c r="D27" s="170">
        <f>D28+D29</f>
        <v>0</v>
      </c>
      <c r="E27" s="189">
        <f t="shared" si="4"/>
        <v>0</v>
      </c>
      <c r="F27" s="170">
        <f>F28+F29</f>
        <v>0</v>
      </c>
      <c r="G27" s="170">
        <f>G28+G29</f>
        <v>0</v>
      </c>
      <c r="H27" s="170">
        <f>H28+H29</f>
        <v>0</v>
      </c>
      <c r="I27" s="191">
        <f t="shared" si="1"/>
        <v>0</v>
      </c>
    </row>
    <row r="28" spans="2:9">
      <c r="B28" s="178" t="s">
        <v>170</v>
      </c>
      <c r="C28" s="159"/>
      <c r="D28" s="170">
        <v>0</v>
      </c>
      <c r="E28" s="189">
        <f t="shared" si="4"/>
        <v>0</v>
      </c>
      <c r="F28" s="170">
        <v>0</v>
      </c>
      <c r="G28" s="170">
        <v>0</v>
      </c>
      <c r="H28" s="170">
        <v>0</v>
      </c>
      <c r="I28" s="191">
        <f t="shared" si="1"/>
        <v>0</v>
      </c>
    </row>
    <row r="29" spans="2:9">
      <c r="B29" s="178" t="s">
        <v>171</v>
      </c>
      <c r="C29" s="159"/>
      <c r="D29" s="170">
        <v>0</v>
      </c>
      <c r="E29" s="189">
        <f t="shared" si="4"/>
        <v>0</v>
      </c>
      <c r="F29" s="170">
        <v>0</v>
      </c>
      <c r="G29" s="170">
        <v>0</v>
      </c>
      <c r="H29" s="170">
        <v>0</v>
      </c>
      <c r="I29" s="191">
        <f>F29-G29</f>
        <v>0</v>
      </c>
    </row>
    <row r="30" spans="2:9">
      <c r="B30" s="177" t="s">
        <v>164</v>
      </c>
      <c r="C30" s="159"/>
      <c r="D30" s="170">
        <v>0</v>
      </c>
      <c r="E30" s="189">
        <f t="shared" si="4"/>
        <v>0</v>
      </c>
      <c r="F30" s="170">
        <v>0</v>
      </c>
      <c r="G30" s="170">
        <v>0</v>
      </c>
      <c r="H30" s="170">
        <v>0</v>
      </c>
      <c r="I30" s="191">
        <f t="shared" si="1"/>
        <v>0</v>
      </c>
    </row>
    <row r="31" spans="2:9" ht="22.5">
      <c r="B31" s="179" t="s">
        <v>172</v>
      </c>
      <c r="C31" s="159"/>
      <c r="D31" s="170">
        <f>D32+D33</f>
        <v>0</v>
      </c>
      <c r="E31" s="189">
        <f t="shared" si="4"/>
        <v>0</v>
      </c>
      <c r="F31" s="170">
        <f>F32+F33</f>
        <v>0</v>
      </c>
      <c r="G31" s="170">
        <f>G32+G33</f>
        <v>0</v>
      </c>
      <c r="H31" s="170">
        <f>H32+H33</f>
        <v>0</v>
      </c>
      <c r="I31" s="191">
        <f t="shared" si="1"/>
        <v>0</v>
      </c>
    </row>
    <row r="32" spans="2:9">
      <c r="B32" s="178" t="s">
        <v>173</v>
      </c>
      <c r="C32" s="159"/>
      <c r="D32" s="170">
        <v>0</v>
      </c>
      <c r="E32" s="189">
        <f t="shared" si="4"/>
        <v>0</v>
      </c>
      <c r="F32" s="170">
        <v>0</v>
      </c>
      <c r="G32" s="170">
        <v>0</v>
      </c>
      <c r="H32" s="170">
        <v>0</v>
      </c>
      <c r="I32" s="191">
        <f t="shared" si="1"/>
        <v>0</v>
      </c>
    </row>
    <row r="33" spans="2:9">
      <c r="B33" s="178" t="s">
        <v>174</v>
      </c>
      <c r="C33" s="159"/>
      <c r="D33" s="170">
        <v>0</v>
      </c>
      <c r="E33" s="189">
        <f t="shared" si="4"/>
        <v>0</v>
      </c>
      <c r="F33" s="170">
        <v>0</v>
      </c>
      <c r="G33" s="170">
        <v>0</v>
      </c>
      <c r="H33" s="170">
        <v>0</v>
      </c>
      <c r="I33" s="191">
        <f t="shared" si="1"/>
        <v>0</v>
      </c>
    </row>
    <row r="34" spans="2:9">
      <c r="B34" s="177" t="s">
        <v>165</v>
      </c>
      <c r="C34" s="159"/>
      <c r="D34" s="170">
        <v>0</v>
      </c>
      <c r="E34" s="189">
        <f t="shared" si="4"/>
        <v>0</v>
      </c>
      <c r="F34" s="170">
        <v>0</v>
      </c>
      <c r="G34" s="170">
        <v>0</v>
      </c>
      <c r="H34" s="170">
        <v>0</v>
      </c>
      <c r="I34" s="191">
        <f t="shared" si="1"/>
        <v>0</v>
      </c>
    </row>
    <row r="35" spans="2:9">
      <c r="B35" s="177"/>
      <c r="C35" s="165"/>
      <c r="D35" s="170"/>
      <c r="E35" s="188"/>
      <c r="F35" s="170"/>
      <c r="G35" s="170"/>
      <c r="H35" s="170"/>
      <c r="I35" s="190"/>
    </row>
    <row r="36" spans="2:9">
      <c r="B36" s="176" t="s">
        <v>168</v>
      </c>
      <c r="C36" s="166"/>
      <c r="D36" s="168">
        <f>D12+D24</f>
        <v>51017065</v>
      </c>
      <c r="E36" s="188">
        <f>F36-D36</f>
        <v>0</v>
      </c>
      <c r="F36" s="168">
        <f>F12+F24</f>
        <v>51017065</v>
      </c>
      <c r="G36" s="168">
        <f>G12+G24</f>
        <v>10870910.27</v>
      </c>
      <c r="H36" s="168">
        <f>H12+H24</f>
        <v>10869248.49</v>
      </c>
      <c r="I36" s="190">
        <f>F36-G36</f>
        <v>40146154.730000004</v>
      </c>
    </row>
    <row r="37" spans="2:9">
      <c r="B37" s="180"/>
      <c r="C37" s="181"/>
      <c r="D37" s="182"/>
      <c r="E37" s="182"/>
      <c r="F37" s="182"/>
      <c r="G37" s="182"/>
      <c r="H37" s="182"/>
      <c r="I37" s="183"/>
    </row>
  </sheetData>
  <mergeCells count="13">
    <mergeCell ref="B2:I2"/>
    <mergeCell ref="B3:I3"/>
    <mergeCell ref="B4:I4"/>
    <mergeCell ref="B5:I5"/>
    <mergeCell ref="B6:I6"/>
    <mergeCell ref="B8:B10"/>
    <mergeCell ref="D8:H8"/>
    <mergeCell ref="I8:I10"/>
    <mergeCell ref="D9:D10"/>
    <mergeCell ref="E9:E10"/>
    <mergeCell ref="F9:F10"/>
    <mergeCell ref="G9:G10"/>
    <mergeCell ref="H9:H10"/>
  </mergeCells>
  <conditionalFormatting sqref="D37">
    <cfRule type="cellIs" dxfId="1" priority="2" operator="equal">
      <formula>0</formula>
    </cfRule>
  </conditionalFormatting>
  <conditionalFormatting sqref="D11:I11">
    <cfRule type="cellIs" dxfId="0" priority="1" operator="equal">
      <formula>0</formula>
    </cfRule>
  </conditionalFormatting>
  <printOptions horizontalCentered="1"/>
  <pageMargins left="0.39370078740157483" right="0.39370078740157483" top="1.6535433070866143" bottom="0.47244094488188981" header="0.19685039370078741" footer="0.19685039370078741"/>
  <pageSetup scale="75" orientation="landscape" r:id="rId1"/>
  <headerFooter scaleWithDoc="0">
    <oddHeader>&amp;C&amp;G</oddHeader>
    <oddFooter>&amp;C&amp;G</oddFooter>
  </headerFooter>
  <ignoredErrors>
    <ignoredError sqref="D11:E11 D37:E37 D14:D24 F11:I11 D26:D36" numberStoredAsText="1"/>
    <ignoredError sqref="E12:E24 E26:E36" numberStoredAsText="1" formula="1"/>
  </ignoredErrors>
  <legacyDrawingHF r:id="rId2"/>
</worksheet>
</file>

<file path=xl/worksheets/sheet2.xml><?xml version="1.0" encoding="utf-8"?>
<worksheet xmlns="http://schemas.openxmlformats.org/spreadsheetml/2006/main" xmlns:r="http://schemas.openxmlformats.org/officeDocument/2006/relationships">
  <dimension ref="A1:J34"/>
  <sheetViews>
    <sheetView showGridLines="0" view="pageBreakPreview" topLeftCell="A13" zoomScale="90" zoomScaleSheetLayoutView="90" workbookViewId="0">
      <selection activeCell="B32" sqref="B32:E32"/>
    </sheetView>
  </sheetViews>
  <sheetFormatPr baseColWidth="10" defaultColWidth="11.42578125" defaultRowHeight="13.5"/>
  <cols>
    <col min="1" max="1" width="10.5703125" style="1" customWidth="1"/>
    <col min="2" max="2" width="17.42578125" style="1" customWidth="1"/>
    <col min="3" max="3" width="17.7109375" style="1" customWidth="1"/>
    <col min="4" max="5" width="17.85546875" style="1" bestFit="1" customWidth="1"/>
    <col min="6" max="6" width="19" style="1" bestFit="1" customWidth="1"/>
    <col min="7" max="7" width="15" style="1" bestFit="1" customWidth="1"/>
    <col min="8" max="8" width="6.5703125" style="1" customWidth="1"/>
    <col min="9" max="9" width="65.7109375" style="1" customWidth="1"/>
    <col min="10" max="10" width="15" style="1" bestFit="1" customWidth="1"/>
    <col min="11" max="16384" width="11.42578125" style="1"/>
  </cols>
  <sheetData>
    <row r="1" spans="1:10" ht="35.1" customHeight="1">
      <c r="A1" s="442" t="s">
        <v>72</v>
      </c>
      <c r="B1" s="443"/>
      <c r="C1" s="443"/>
      <c r="D1" s="443"/>
      <c r="E1" s="443"/>
      <c r="F1" s="443"/>
      <c r="G1" s="443"/>
      <c r="H1" s="443"/>
      <c r="I1" s="444"/>
    </row>
    <row r="2" spans="1:10" ht="6.75" customHeight="1"/>
    <row r="3" spans="1:10" ht="17.25" customHeight="1">
      <c r="A3" s="445" t="s">
        <v>193</v>
      </c>
      <c r="B3" s="446"/>
      <c r="C3" s="446"/>
      <c r="D3" s="446"/>
      <c r="E3" s="446"/>
      <c r="F3" s="446"/>
      <c r="G3" s="446"/>
      <c r="H3" s="446"/>
      <c r="I3" s="447"/>
    </row>
    <row r="4" spans="1:10" ht="17.25" customHeight="1">
      <c r="A4" s="445" t="s">
        <v>194</v>
      </c>
      <c r="B4" s="446"/>
      <c r="C4" s="446"/>
      <c r="D4" s="446"/>
      <c r="E4" s="446"/>
      <c r="F4" s="446"/>
      <c r="G4" s="446"/>
      <c r="H4" s="446"/>
      <c r="I4" s="447"/>
    </row>
    <row r="5" spans="1:10" ht="28.9" customHeight="1">
      <c r="A5" s="440" t="s">
        <v>190</v>
      </c>
      <c r="B5" s="452" t="s">
        <v>92</v>
      </c>
      <c r="C5" s="453"/>
      <c r="D5" s="453"/>
      <c r="E5" s="454"/>
      <c r="F5" s="132" t="s">
        <v>83</v>
      </c>
      <c r="G5" s="132"/>
      <c r="H5" s="448" t="s">
        <v>176</v>
      </c>
      <c r="I5" s="449"/>
      <c r="J5" s="2"/>
    </row>
    <row r="6" spans="1:10" ht="31.15" customHeight="1">
      <c r="A6" s="441"/>
      <c r="B6" s="133" t="s">
        <v>175</v>
      </c>
      <c r="C6" s="133" t="s">
        <v>40</v>
      </c>
      <c r="D6" s="133" t="s">
        <v>41</v>
      </c>
      <c r="E6" s="133" t="s">
        <v>97</v>
      </c>
      <c r="F6" s="134" t="s">
        <v>98</v>
      </c>
      <c r="G6" s="134" t="s">
        <v>99</v>
      </c>
      <c r="H6" s="450" t="s">
        <v>71</v>
      </c>
      <c r="I6" s="451"/>
      <c r="J6" s="3"/>
    </row>
    <row r="7" spans="1:10" s="38" customFormat="1" ht="12.75" customHeight="1">
      <c r="A7" s="58" t="s">
        <v>0</v>
      </c>
      <c r="B7" s="18" t="s">
        <v>1</v>
      </c>
      <c r="C7" s="18" t="s">
        <v>2</v>
      </c>
      <c r="D7" s="18" t="s">
        <v>6</v>
      </c>
      <c r="E7" s="18" t="s">
        <v>3</v>
      </c>
      <c r="F7" s="18" t="s">
        <v>4</v>
      </c>
      <c r="G7" s="18" t="s">
        <v>5</v>
      </c>
      <c r="H7" s="459"/>
      <c r="I7" s="460"/>
    </row>
    <row r="8" spans="1:10" s="38" customFormat="1" ht="35.450000000000003" customHeight="1">
      <c r="A8" s="127" t="s">
        <v>93</v>
      </c>
      <c r="B8" s="389">
        <f>+SUBTOTAL(9,B9:B16)</f>
        <v>18469132.379999999</v>
      </c>
      <c r="C8" s="389">
        <f>+SUBTOTAL(9,C9:C16)</f>
        <v>18209931.589999996</v>
      </c>
      <c r="D8" s="389">
        <f>+SUBTOTAL(9,D9:D16)</f>
        <v>18209931.589999996</v>
      </c>
      <c r="E8" s="389">
        <f>+SUBTOTAL(9,E9:E16)</f>
        <v>18209931.589999996</v>
      </c>
      <c r="F8" s="389">
        <f>+SUBTOTAL(9,F9:F16)</f>
        <v>-259200.7900000012</v>
      </c>
      <c r="G8" s="252">
        <f>+D8-C8</f>
        <v>0</v>
      </c>
      <c r="H8" s="461"/>
      <c r="I8" s="462"/>
    </row>
    <row r="9" spans="1:10" s="38" customFormat="1" ht="120.75" customHeight="1">
      <c r="A9" s="53">
        <v>1000</v>
      </c>
      <c r="B9" s="256">
        <v>9533733.4000000004</v>
      </c>
      <c r="C9" s="256">
        <v>9532071.6199999992</v>
      </c>
      <c r="D9" s="256">
        <v>9532071.6199999992</v>
      </c>
      <c r="E9" s="256">
        <v>9532071.6199999992</v>
      </c>
      <c r="F9" s="384">
        <f>C9-B9</f>
        <v>-1661.7800000011921</v>
      </c>
      <c r="G9" s="253">
        <f>+D9-C9</f>
        <v>0</v>
      </c>
      <c r="H9" s="641" t="s">
        <v>846</v>
      </c>
      <c r="I9" s="642"/>
    </row>
    <row r="10" spans="1:10" s="38" customFormat="1" ht="24" customHeight="1">
      <c r="A10" s="6"/>
      <c r="B10" s="385"/>
      <c r="C10" s="385"/>
      <c r="D10" s="385"/>
      <c r="E10" s="385"/>
      <c r="F10" s="385"/>
      <c r="G10" s="7"/>
      <c r="H10" s="455" t="s">
        <v>699</v>
      </c>
      <c r="I10" s="456"/>
    </row>
    <row r="11" spans="1:10" s="38" customFormat="1" ht="75.75" customHeight="1">
      <c r="A11" s="4">
        <v>2000</v>
      </c>
      <c r="B11" s="256">
        <v>133263.19</v>
      </c>
      <c r="C11" s="256">
        <v>62394.19</v>
      </c>
      <c r="D11" s="256">
        <v>62394.19</v>
      </c>
      <c r="E11" s="256">
        <v>62394.19</v>
      </c>
      <c r="F11" s="384">
        <f>C11-B11</f>
        <v>-70869</v>
      </c>
      <c r="G11" s="254">
        <f>+D11-C11</f>
        <v>0</v>
      </c>
      <c r="H11" s="643" t="s">
        <v>847</v>
      </c>
      <c r="I11" s="644"/>
    </row>
    <row r="12" spans="1:10" s="38" customFormat="1" ht="15" customHeight="1">
      <c r="A12" s="6"/>
      <c r="B12" s="413"/>
      <c r="C12" s="413"/>
      <c r="D12" s="413"/>
      <c r="E12" s="413"/>
      <c r="F12" s="385"/>
      <c r="G12" s="7"/>
      <c r="H12" s="455" t="s">
        <v>699</v>
      </c>
      <c r="I12" s="456"/>
    </row>
    <row r="13" spans="1:10" s="38" customFormat="1" ht="81" customHeight="1">
      <c r="A13" s="4">
        <v>3000</v>
      </c>
      <c r="B13" s="256">
        <v>2057673.79</v>
      </c>
      <c r="C13" s="256">
        <v>1871003.78</v>
      </c>
      <c r="D13" s="256">
        <v>1871003.78</v>
      </c>
      <c r="E13" s="256">
        <v>1871003.78</v>
      </c>
      <c r="F13" s="384">
        <f>C13-B13</f>
        <v>-186670.01</v>
      </c>
      <c r="G13" s="254">
        <f>+D13-C13</f>
        <v>0</v>
      </c>
      <c r="H13" s="643" t="s">
        <v>848</v>
      </c>
      <c r="I13" s="644"/>
    </row>
    <row r="14" spans="1:10" s="38" customFormat="1" ht="15" customHeight="1">
      <c r="A14" s="6"/>
      <c r="B14" s="413"/>
      <c r="C14" s="413"/>
      <c r="D14" s="413"/>
      <c r="E14" s="413"/>
      <c r="F14" s="385"/>
      <c r="G14" s="7"/>
      <c r="H14" s="455" t="s">
        <v>699</v>
      </c>
      <c r="I14" s="456"/>
    </row>
    <row r="15" spans="1:10" s="38" customFormat="1" ht="15" customHeight="1">
      <c r="A15" s="4">
        <v>4000</v>
      </c>
      <c r="B15" s="256">
        <v>6744462</v>
      </c>
      <c r="C15" s="256">
        <v>6744462</v>
      </c>
      <c r="D15" s="256">
        <v>6744462</v>
      </c>
      <c r="E15" s="256">
        <v>6744462</v>
      </c>
      <c r="F15" s="386">
        <f>C15-B15</f>
        <v>0</v>
      </c>
      <c r="G15" s="254">
        <f>+D15-C15</f>
        <v>0</v>
      </c>
      <c r="H15" s="457" t="s">
        <v>849</v>
      </c>
      <c r="I15" s="458"/>
      <c r="J15" s="411"/>
    </row>
    <row r="16" spans="1:10" s="38" customFormat="1" ht="15" customHeight="1">
      <c r="A16" s="6"/>
      <c r="B16" s="387"/>
      <c r="C16" s="387"/>
      <c r="D16" s="387"/>
      <c r="E16" s="387"/>
      <c r="F16" s="388"/>
      <c r="G16" s="7"/>
      <c r="H16" s="455" t="s">
        <v>699</v>
      </c>
      <c r="I16" s="456"/>
    </row>
    <row r="17" spans="1:9" s="38" customFormat="1" ht="37.9" customHeight="1">
      <c r="A17" s="8" t="s">
        <v>95</v>
      </c>
      <c r="B17" s="421">
        <f>+SUM(B19:B29)</f>
        <v>0</v>
      </c>
      <c r="C17" s="421">
        <f t="shared" ref="C17:F17" si="0">+SUM(C19:C29)</f>
        <v>0</v>
      </c>
      <c r="D17" s="421">
        <f t="shared" si="0"/>
        <v>0</v>
      </c>
      <c r="E17" s="421">
        <f t="shared" si="0"/>
        <v>0</v>
      </c>
      <c r="F17" s="421">
        <f t="shared" si="0"/>
        <v>0</v>
      </c>
      <c r="G17" s="128"/>
      <c r="H17" s="129"/>
      <c r="I17" s="84"/>
    </row>
    <row r="18" spans="1:9" s="38" customFormat="1" ht="11.25">
      <c r="A18" s="130">
        <v>1000</v>
      </c>
      <c r="B18" s="422">
        <v>0</v>
      </c>
      <c r="C18" s="422">
        <v>0</v>
      </c>
      <c r="D18" s="422">
        <v>0</v>
      </c>
      <c r="E18" s="422">
        <v>0</v>
      </c>
      <c r="F18" s="422">
        <v>0</v>
      </c>
      <c r="G18" s="5"/>
      <c r="H18" s="85"/>
      <c r="I18" s="83"/>
    </row>
    <row r="19" spans="1:9" s="38" customFormat="1" ht="11.25">
      <c r="A19" s="131"/>
      <c r="B19" s="423"/>
      <c r="C19" s="423"/>
      <c r="D19" s="423"/>
      <c r="E19" s="423"/>
      <c r="F19" s="423"/>
      <c r="G19" s="7"/>
      <c r="H19" s="86"/>
      <c r="I19" s="87"/>
    </row>
    <row r="20" spans="1:9" s="38" customFormat="1" ht="11.25">
      <c r="A20" s="130">
        <v>2000</v>
      </c>
      <c r="B20" s="422">
        <v>0</v>
      </c>
      <c r="C20" s="422">
        <v>0</v>
      </c>
      <c r="D20" s="422">
        <v>0</v>
      </c>
      <c r="E20" s="422">
        <v>0</v>
      </c>
      <c r="F20" s="422">
        <v>0</v>
      </c>
      <c r="G20" s="5"/>
      <c r="H20" s="85"/>
      <c r="I20" s="83"/>
    </row>
    <row r="21" spans="1:9" s="38" customFormat="1" ht="11.25">
      <c r="A21" s="131"/>
      <c r="B21" s="423"/>
      <c r="C21" s="423"/>
      <c r="D21" s="423"/>
      <c r="E21" s="423"/>
      <c r="F21" s="423"/>
      <c r="G21" s="7"/>
      <c r="H21" s="86"/>
      <c r="I21" s="87"/>
    </row>
    <row r="22" spans="1:9" s="38" customFormat="1" ht="11.25">
      <c r="A22" s="130">
        <v>3000</v>
      </c>
      <c r="B22" s="422">
        <v>0</v>
      </c>
      <c r="C22" s="422">
        <v>0</v>
      </c>
      <c r="D22" s="422">
        <v>0</v>
      </c>
      <c r="E22" s="422">
        <v>0</v>
      </c>
      <c r="F22" s="422">
        <v>0</v>
      </c>
      <c r="G22" s="5"/>
      <c r="H22" s="85"/>
      <c r="I22" s="83"/>
    </row>
    <row r="23" spans="1:9" s="38" customFormat="1" ht="11.25">
      <c r="A23" s="130"/>
      <c r="B23" s="422"/>
      <c r="C23" s="422"/>
      <c r="D23" s="422"/>
      <c r="E23" s="422"/>
      <c r="F23" s="422"/>
      <c r="G23" s="5"/>
      <c r="H23" s="85"/>
      <c r="I23" s="83"/>
    </row>
    <row r="24" spans="1:9" s="38" customFormat="1" ht="11.25">
      <c r="A24" s="131"/>
      <c r="B24" s="423"/>
      <c r="C24" s="423"/>
      <c r="D24" s="423"/>
      <c r="E24" s="423"/>
      <c r="F24" s="423"/>
      <c r="G24" s="7"/>
      <c r="H24" s="86"/>
      <c r="I24" s="87"/>
    </row>
    <row r="25" spans="1:9" s="38" customFormat="1" ht="15" customHeight="1">
      <c r="A25" s="53">
        <v>5000</v>
      </c>
      <c r="B25" s="422">
        <v>0</v>
      </c>
      <c r="C25" s="422">
        <v>0</v>
      </c>
      <c r="D25" s="422">
        <v>0</v>
      </c>
      <c r="E25" s="422">
        <v>0</v>
      </c>
      <c r="F25" s="422">
        <v>0</v>
      </c>
      <c r="G25" s="5"/>
      <c r="H25" s="85"/>
      <c r="I25" s="83"/>
    </row>
    <row r="26" spans="1:9" s="38" customFormat="1" ht="15" customHeight="1">
      <c r="A26" s="6"/>
      <c r="B26" s="423"/>
      <c r="C26" s="423"/>
      <c r="D26" s="423"/>
      <c r="E26" s="423"/>
      <c r="F26" s="423"/>
      <c r="G26" s="7"/>
      <c r="H26" s="86"/>
      <c r="I26" s="87"/>
    </row>
    <row r="27" spans="1:9" s="38" customFormat="1" ht="15" customHeight="1">
      <c r="A27" s="4">
        <v>6000</v>
      </c>
      <c r="B27" s="422">
        <v>0</v>
      </c>
      <c r="C27" s="422">
        <v>0</v>
      </c>
      <c r="D27" s="422">
        <v>0</v>
      </c>
      <c r="E27" s="422">
        <v>0</v>
      </c>
      <c r="F27" s="422">
        <v>0</v>
      </c>
      <c r="G27" s="5"/>
      <c r="H27" s="85"/>
      <c r="I27" s="83"/>
    </row>
    <row r="28" spans="1:9" s="38" customFormat="1" ht="15" customHeight="1">
      <c r="A28" s="6"/>
      <c r="B28" s="423"/>
      <c r="C28" s="423"/>
      <c r="D28" s="423"/>
      <c r="E28" s="423"/>
      <c r="F28" s="423"/>
      <c r="G28" s="7"/>
      <c r="H28" s="86"/>
      <c r="I28" s="87"/>
    </row>
    <row r="29" spans="1:9" s="38" customFormat="1" ht="15" customHeight="1">
      <c r="A29" s="4">
        <v>7000</v>
      </c>
      <c r="B29" s="422">
        <v>0</v>
      </c>
      <c r="C29" s="422">
        <v>0</v>
      </c>
      <c r="D29" s="422">
        <v>0</v>
      </c>
      <c r="E29" s="422">
        <v>0</v>
      </c>
      <c r="F29" s="422">
        <v>0</v>
      </c>
      <c r="G29" s="5"/>
      <c r="H29" s="85"/>
      <c r="I29" s="83"/>
    </row>
    <row r="30" spans="1:9" s="38" customFormat="1" ht="15" customHeight="1">
      <c r="A30" s="6"/>
      <c r="B30" s="423"/>
      <c r="C30" s="423"/>
      <c r="D30" s="423"/>
      <c r="E30" s="423"/>
      <c r="F30" s="423"/>
      <c r="G30" s="7"/>
      <c r="H30" s="86"/>
      <c r="I30" s="87"/>
    </row>
    <row r="31" spans="1:9" s="38" customFormat="1" ht="28.9" customHeight="1">
      <c r="A31" s="61" t="s">
        <v>100</v>
      </c>
      <c r="B31" s="255">
        <f>B8+B17</f>
        <v>18469132.379999999</v>
      </c>
      <c r="C31" s="255">
        <f>C8+C17</f>
        <v>18209931.589999996</v>
      </c>
      <c r="D31" s="255">
        <f>D8+D17</f>
        <v>18209931.589999996</v>
      </c>
      <c r="E31" s="255">
        <f>E8+E17</f>
        <v>18209931.589999996</v>
      </c>
      <c r="F31" s="255">
        <f>F8+F17</f>
        <v>-259200.7900000012</v>
      </c>
      <c r="G31" s="60"/>
      <c r="H31" s="57"/>
      <c r="I31" s="84"/>
    </row>
    <row r="32" spans="1:9">
      <c r="A32" s="23"/>
      <c r="B32" s="261"/>
      <c r="C32" s="261"/>
      <c r="D32" s="261"/>
      <c r="E32" s="261"/>
    </row>
    <row r="33" spans="1:9">
      <c r="A33" s="9"/>
      <c r="B33" s="261"/>
      <c r="C33" s="261"/>
      <c r="D33" s="261"/>
      <c r="E33" s="261"/>
      <c r="F33" s="261"/>
      <c r="G33" s="11"/>
      <c r="H33" s="11"/>
      <c r="I33" s="11"/>
    </row>
    <row r="34" spans="1:9">
      <c r="A34" s="12"/>
      <c r="G34" s="14"/>
      <c r="H34" s="14"/>
      <c r="I34" s="14"/>
    </row>
  </sheetData>
  <mergeCells count="17">
    <mergeCell ref="H14:I14"/>
    <mergeCell ref="H15:I15"/>
    <mergeCell ref="H16:I16"/>
    <mergeCell ref="H7:I7"/>
    <mergeCell ref="H8:I8"/>
    <mergeCell ref="H9:I9"/>
    <mergeCell ref="H10:I10"/>
    <mergeCell ref="H11:I11"/>
    <mergeCell ref="H12:I12"/>
    <mergeCell ref="H13:I13"/>
    <mergeCell ref="A5:A6"/>
    <mergeCell ref="A1:I1"/>
    <mergeCell ref="A3:I3"/>
    <mergeCell ref="A4:I4"/>
    <mergeCell ref="H5:I5"/>
    <mergeCell ref="H6:I6"/>
    <mergeCell ref="B5:E5"/>
  </mergeCells>
  <phoneticPr fontId="0" type="noConversion"/>
  <printOptions horizontalCentered="1"/>
  <pageMargins left="0.19685039370078741" right="0.19685039370078741" top="1.6535433070866143" bottom="0.47244094488188981" header="0.19685039370078741" footer="0.19685039370078741"/>
  <pageSetup scale="72" orientation="landscape" r:id="rId1"/>
  <headerFooter scaleWithDoc="0">
    <oddHeader>&amp;C&amp;G</oddHeader>
    <oddFooter>&amp;C&amp;G</oddFooter>
  </headerFooter>
  <rowBreaks count="1" manualBreakCount="1">
    <brk id="16" max="16383" man="1"/>
  </rowBreaks>
  <ignoredErrors>
    <ignoredError sqref="A7:D7 E7:G7" numberStoredAsText="1"/>
  </ignoredErrors>
  <legacyDrawingHF r:id="rId2"/>
</worksheet>
</file>

<file path=xl/worksheets/sheet3.xml><?xml version="1.0" encoding="utf-8"?>
<worksheet xmlns="http://schemas.openxmlformats.org/spreadsheetml/2006/main" xmlns:r="http://schemas.openxmlformats.org/officeDocument/2006/relationships">
  <dimension ref="A1:I23"/>
  <sheetViews>
    <sheetView showGridLines="0" zoomScale="80" zoomScaleNormal="80" workbookViewId="0">
      <selection activeCell="G9" sqref="G9:G10"/>
    </sheetView>
  </sheetViews>
  <sheetFormatPr baseColWidth="10" defaultColWidth="11.42578125" defaultRowHeight="13.5"/>
  <cols>
    <col min="1" max="1" width="19.140625" style="1" customWidth="1"/>
    <col min="2" max="7" width="25.7109375" style="1" customWidth="1"/>
    <col min="8" max="16384" width="11.42578125" style="1"/>
  </cols>
  <sheetData>
    <row r="1" spans="1:9" ht="35.1" customHeight="1">
      <c r="A1" s="442" t="s">
        <v>73</v>
      </c>
      <c r="B1" s="443"/>
      <c r="C1" s="443"/>
      <c r="D1" s="443"/>
      <c r="E1" s="443"/>
      <c r="F1" s="443"/>
      <c r="G1" s="444"/>
    </row>
    <row r="2" spans="1:9" ht="6.75" customHeight="1"/>
    <row r="3" spans="1:9" ht="17.25" customHeight="1">
      <c r="A3" s="445" t="s">
        <v>193</v>
      </c>
      <c r="B3" s="446"/>
      <c r="C3" s="446"/>
      <c r="D3" s="446"/>
      <c r="E3" s="446"/>
      <c r="F3" s="446"/>
      <c r="G3" s="447"/>
    </row>
    <row r="4" spans="1:9" ht="17.25" customHeight="1">
      <c r="A4" s="464" t="s">
        <v>194</v>
      </c>
      <c r="B4" s="465"/>
      <c r="C4" s="465"/>
      <c r="D4" s="465"/>
      <c r="E4" s="465"/>
      <c r="F4" s="465"/>
      <c r="G4" s="466"/>
      <c r="H4"/>
      <c r="I4"/>
    </row>
    <row r="5" spans="1:9" ht="25.5" customHeight="1">
      <c r="A5" s="440" t="s">
        <v>13</v>
      </c>
      <c r="B5" s="452" t="s">
        <v>92</v>
      </c>
      <c r="C5" s="453"/>
      <c r="D5" s="453"/>
      <c r="E5" s="454"/>
      <c r="F5" s="452" t="s">
        <v>83</v>
      </c>
      <c r="G5" s="454"/>
      <c r="H5" s="2"/>
    </row>
    <row r="6" spans="1:9" ht="25.5" customHeight="1">
      <c r="A6" s="463"/>
      <c r="B6" s="133" t="s">
        <v>175</v>
      </c>
      <c r="C6" s="133" t="s">
        <v>40</v>
      </c>
      <c r="D6" s="133" t="s">
        <v>41</v>
      </c>
      <c r="E6" s="133" t="s">
        <v>97</v>
      </c>
      <c r="F6" s="134" t="s">
        <v>98</v>
      </c>
      <c r="G6" s="134" t="s">
        <v>99</v>
      </c>
      <c r="H6" s="3"/>
    </row>
    <row r="7" spans="1:9" s="38" customFormat="1" ht="12.75" customHeight="1">
      <c r="A7" s="18" t="s">
        <v>0</v>
      </c>
      <c r="B7" s="18" t="s">
        <v>1</v>
      </c>
      <c r="C7" s="18" t="s">
        <v>2</v>
      </c>
      <c r="D7" s="18" t="s">
        <v>6</v>
      </c>
      <c r="E7" s="18" t="s">
        <v>3</v>
      </c>
      <c r="F7" s="18" t="s">
        <v>4</v>
      </c>
      <c r="G7" s="18" t="s">
        <v>5</v>
      </c>
    </row>
    <row r="8" spans="1:9" s="38" customFormat="1" ht="22.9" customHeight="1">
      <c r="A8" s="127" t="s">
        <v>93</v>
      </c>
      <c r="B8" s="260">
        <f>+SUBTOTAL(9,B9:B13)</f>
        <v>2520598.88</v>
      </c>
      <c r="C8" s="260">
        <f>+SUBTOTAL(9,C9:C13)</f>
        <v>2520598.88</v>
      </c>
      <c r="D8" s="260">
        <f>+SUBTOTAL(9,D9:D13)</f>
        <v>2520598.88</v>
      </c>
      <c r="E8" s="260">
        <f>+SUBTOTAL(9,E9:E13)</f>
        <v>2520598.88</v>
      </c>
      <c r="F8" s="198">
        <f>+C8-B8</f>
        <v>0</v>
      </c>
      <c r="G8" s="198">
        <f t="shared" ref="G8:G16" si="0">+D8-C8</f>
        <v>0</v>
      </c>
    </row>
    <row r="9" spans="1:9" s="38" customFormat="1" ht="24.75" customHeight="1">
      <c r="A9" s="469">
        <v>1000</v>
      </c>
      <c r="B9" s="471">
        <v>1095858.1200000001</v>
      </c>
      <c r="C9" s="471">
        <v>1095858.1200000001</v>
      </c>
      <c r="D9" s="471">
        <v>1095858.1200000001</v>
      </c>
      <c r="E9" s="471">
        <v>1095858.1200000001</v>
      </c>
      <c r="F9" s="467">
        <f>+C9-B9</f>
        <v>0</v>
      </c>
      <c r="G9" s="467">
        <f t="shared" si="0"/>
        <v>0</v>
      </c>
    </row>
    <row r="10" spans="1:9" s="38" customFormat="1" ht="16.5" customHeight="1">
      <c r="A10" s="470"/>
      <c r="B10" s="472"/>
      <c r="C10" s="472"/>
      <c r="D10" s="472"/>
      <c r="E10" s="472"/>
      <c r="F10" s="468">
        <f t="shared" ref="F10:F15" si="1">+C10-B10</f>
        <v>0</v>
      </c>
      <c r="G10" s="468">
        <f t="shared" si="0"/>
        <v>0</v>
      </c>
    </row>
    <row r="11" spans="1:9" s="38" customFormat="1" ht="33" customHeight="1">
      <c r="A11" s="469">
        <v>2000</v>
      </c>
      <c r="B11" s="471">
        <v>23832</v>
      </c>
      <c r="C11" s="471">
        <v>23832</v>
      </c>
      <c r="D11" s="471">
        <v>23832</v>
      </c>
      <c r="E11" s="471">
        <v>23832</v>
      </c>
      <c r="F11" s="467">
        <f>+C11-B11</f>
        <v>0</v>
      </c>
      <c r="G11" s="467">
        <f t="shared" si="0"/>
        <v>0</v>
      </c>
    </row>
    <row r="12" spans="1:9" s="38" customFormat="1" ht="8.25" customHeight="1">
      <c r="A12" s="470"/>
      <c r="B12" s="472"/>
      <c r="C12" s="472"/>
      <c r="D12" s="472"/>
      <c r="E12" s="472"/>
      <c r="F12" s="468">
        <f t="shared" si="1"/>
        <v>0</v>
      </c>
      <c r="G12" s="468">
        <f t="shared" si="0"/>
        <v>0</v>
      </c>
    </row>
    <row r="13" spans="1:9" s="38" customFormat="1" ht="28.5" customHeight="1">
      <c r="A13" s="53">
        <v>3000</v>
      </c>
      <c r="B13" s="256">
        <v>1400908.76</v>
      </c>
      <c r="C13" s="256">
        <v>1400908.76</v>
      </c>
      <c r="D13" s="256">
        <v>1400908.76</v>
      </c>
      <c r="E13" s="256">
        <v>1400908.76</v>
      </c>
      <c r="F13" s="198">
        <f>+C13-B13</f>
        <v>0</v>
      </c>
      <c r="G13" s="198">
        <f t="shared" si="0"/>
        <v>0</v>
      </c>
    </row>
    <row r="14" spans="1:9" s="38" customFormat="1" ht="24" customHeight="1">
      <c r="A14" s="8" t="s">
        <v>95</v>
      </c>
      <c r="B14" s="259">
        <f>+B15</f>
        <v>0</v>
      </c>
      <c r="C14" s="259">
        <f>+C15</f>
        <v>0</v>
      </c>
      <c r="D14" s="259">
        <f>+D15</f>
        <v>0</v>
      </c>
      <c r="E14" s="259">
        <f>+E15</f>
        <v>0</v>
      </c>
      <c r="F14" s="198">
        <f t="shared" si="1"/>
        <v>0</v>
      </c>
      <c r="G14" s="198">
        <f t="shared" si="0"/>
        <v>0</v>
      </c>
    </row>
    <row r="15" spans="1:9" s="38" customFormat="1" ht="49.9" customHeight="1">
      <c r="A15" s="53">
        <v>5000</v>
      </c>
      <c r="B15" s="257">
        <v>0</v>
      </c>
      <c r="C15" s="257">
        <v>0</v>
      </c>
      <c r="D15" s="257">
        <v>0</v>
      </c>
      <c r="E15" s="257">
        <v>0</v>
      </c>
      <c r="F15" s="198">
        <f t="shared" si="1"/>
        <v>0</v>
      </c>
      <c r="G15" s="198">
        <f t="shared" si="0"/>
        <v>0</v>
      </c>
    </row>
    <row r="16" spans="1:9" s="38" customFormat="1" ht="30.75" customHeight="1">
      <c r="A16" s="61" t="s">
        <v>101</v>
      </c>
      <c r="B16" s="258">
        <f>B8+B14</f>
        <v>2520598.88</v>
      </c>
      <c r="C16" s="258">
        <f>C8+C14</f>
        <v>2520598.88</v>
      </c>
      <c r="D16" s="258">
        <f>D8+D14</f>
        <v>2520598.88</v>
      </c>
      <c r="E16" s="258">
        <f>E8+E14</f>
        <v>2520598.88</v>
      </c>
      <c r="F16" s="198">
        <f>+C16-B16</f>
        <v>0</v>
      </c>
      <c r="G16" s="198">
        <f t="shared" si="0"/>
        <v>0</v>
      </c>
    </row>
    <row r="17" spans="1:6">
      <c r="A17" s="23"/>
      <c r="B17" s="261"/>
      <c r="C17" s="261"/>
      <c r="D17" s="261"/>
      <c r="E17" s="261"/>
    </row>
    <row r="18" spans="1:6">
      <c r="A18" s="9"/>
      <c r="B18" s="261"/>
      <c r="C18" s="11"/>
      <c r="D18" s="11"/>
      <c r="E18" s="11"/>
      <c r="F18" s="10"/>
    </row>
    <row r="19" spans="1:6">
      <c r="A19" s="12"/>
      <c r="C19" s="14"/>
      <c r="D19" s="14"/>
      <c r="E19" s="14"/>
      <c r="F19" s="13"/>
    </row>
    <row r="21" spans="1:6">
      <c r="B21" s="390"/>
      <c r="C21" s="390"/>
      <c r="D21" s="390"/>
      <c r="E21" s="390"/>
    </row>
    <row r="22" spans="1:6">
      <c r="B22" s="390"/>
      <c r="C22" s="390"/>
      <c r="D22" s="390"/>
      <c r="E22" s="390"/>
    </row>
    <row r="23" spans="1:6">
      <c r="B23" s="261"/>
      <c r="C23" s="261"/>
      <c r="D23" s="261"/>
      <c r="E23" s="261"/>
    </row>
  </sheetData>
  <mergeCells count="20">
    <mergeCell ref="F9:F10"/>
    <mergeCell ref="G9:G10"/>
    <mergeCell ref="A11:A12"/>
    <mergeCell ref="B11:B12"/>
    <mergeCell ref="C11:C12"/>
    <mergeCell ref="D11:D12"/>
    <mergeCell ref="E11:E12"/>
    <mergeCell ref="F11:F12"/>
    <mergeCell ref="G11:G12"/>
    <mergeCell ref="A9:A10"/>
    <mergeCell ref="B9:B10"/>
    <mergeCell ref="C9:C10"/>
    <mergeCell ref="D9:D10"/>
    <mergeCell ref="E9:E10"/>
    <mergeCell ref="A5:A6"/>
    <mergeCell ref="A1:G1"/>
    <mergeCell ref="A3:G3"/>
    <mergeCell ref="F5:G5"/>
    <mergeCell ref="B5:E5"/>
    <mergeCell ref="A4:G4"/>
  </mergeCells>
  <phoneticPr fontId="0" type="noConversion"/>
  <printOptions horizontalCentered="1"/>
  <pageMargins left="0.39370078740157483" right="0.39370078740157483" top="1.6535433070866143" bottom="0.47244094488188981" header="0.19685039370078741" footer="0.19685039370078741"/>
  <pageSetup scale="75" orientation="landscape" r:id="rId1"/>
  <headerFooter scaleWithDoc="0">
    <oddHeader>&amp;C&amp;G</oddHeader>
    <oddFooter>&amp;C&amp;G</oddFooter>
  </headerFooter>
  <ignoredErrors>
    <ignoredError sqref="A7:D7 E7:G7" numberStoredAsText="1"/>
  </ignoredErrors>
  <legacyDrawingHF r:id="rId2"/>
</worksheet>
</file>

<file path=xl/worksheets/sheet4.xml><?xml version="1.0" encoding="utf-8"?>
<worksheet xmlns="http://schemas.openxmlformats.org/spreadsheetml/2006/main" xmlns:r="http://schemas.openxmlformats.org/officeDocument/2006/relationships">
  <dimension ref="A1:J31"/>
  <sheetViews>
    <sheetView showGridLines="0" view="pageBreakPreview" zoomScale="60" workbookViewId="0">
      <selection activeCell="I42" sqref="I42"/>
    </sheetView>
  </sheetViews>
  <sheetFormatPr baseColWidth="10" defaultColWidth="11.42578125" defaultRowHeight="13.5"/>
  <cols>
    <col min="1" max="1" width="13.140625" style="1" customWidth="1"/>
    <col min="2" max="2" width="14.28515625" style="1" customWidth="1"/>
    <col min="3" max="3" width="13" style="1" customWidth="1"/>
    <col min="4" max="5" width="12.5703125" style="1" customWidth="1"/>
    <col min="6" max="6" width="11.85546875" style="1" customWidth="1"/>
    <col min="7" max="7" width="11" style="1" customWidth="1"/>
    <col min="8" max="8" width="6.5703125" style="1" customWidth="1"/>
    <col min="9" max="9" width="68.7109375" style="1" customWidth="1"/>
    <col min="10" max="16384" width="11.42578125" style="1"/>
  </cols>
  <sheetData>
    <row r="1" spans="1:10" ht="35.1" customHeight="1">
      <c r="A1" s="442" t="s">
        <v>79</v>
      </c>
      <c r="B1" s="443"/>
      <c r="C1" s="443"/>
      <c r="D1" s="443"/>
      <c r="E1" s="443"/>
      <c r="F1" s="443"/>
      <c r="G1" s="443"/>
      <c r="H1" s="443"/>
      <c r="I1" s="444"/>
    </row>
    <row r="2" spans="1:10" ht="6.75" customHeight="1"/>
    <row r="3" spans="1:10" ht="17.25" customHeight="1">
      <c r="A3" s="445" t="s">
        <v>193</v>
      </c>
      <c r="B3" s="446"/>
      <c r="C3" s="446"/>
      <c r="D3" s="446"/>
      <c r="E3" s="446"/>
      <c r="F3" s="446"/>
      <c r="G3" s="446"/>
      <c r="H3" s="446"/>
      <c r="I3" s="447"/>
    </row>
    <row r="4" spans="1:10" ht="17.25" customHeight="1">
      <c r="A4" s="445" t="s">
        <v>194</v>
      </c>
      <c r="B4" s="446"/>
      <c r="C4" s="446"/>
      <c r="D4" s="446"/>
      <c r="E4" s="446"/>
      <c r="F4" s="446"/>
      <c r="G4" s="446"/>
      <c r="H4" s="446"/>
      <c r="I4" s="447"/>
    </row>
    <row r="5" spans="1:10" ht="25.5" customHeight="1">
      <c r="A5" s="440" t="s">
        <v>30</v>
      </c>
      <c r="B5" s="452" t="s">
        <v>92</v>
      </c>
      <c r="C5" s="453"/>
      <c r="D5" s="453"/>
      <c r="E5" s="454"/>
      <c r="F5" s="452" t="s">
        <v>83</v>
      </c>
      <c r="G5" s="454"/>
      <c r="H5" s="448" t="s">
        <v>178</v>
      </c>
      <c r="I5" s="449"/>
      <c r="J5" s="2"/>
    </row>
    <row r="6" spans="1:10" ht="25.5" customHeight="1">
      <c r="A6" s="463"/>
      <c r="B6" s="133" t="s">
        <v>177</v>
      </c>
      <c r="C6" s="134" t="s">
        <v>40</v>
      </c>
      <c r="D6" s="134" t="s">
        <v>41</v>
      </c>
      <c r="E6" s="134" t="s">
        <v>97</v>
      </c>
      <c r="F6" s="134" t="s">
        <v>98</v>
      </c>
      <c r="G6" s="134" t="s">
        <v>99</v>
      </c>
      <c r="H6" s="450" t="s">
        <v>71</v>
      </c>
      <c r="I6" s="451"/>
      <c r="J6" s="3"/>
    </row>
    <row r="7" spans="1:10" s="94" customFormat="1" ht="12.75" customHeight="1">
      <c r="A7" s="54" t="s">
        <v>0</v>
      </c>
      <c r="B7" s="54" t="s">
        <v>1</v>
      </c>
      <c r="C7" s="54" t="s">
        <v>2</v>
      </c>
      <c r="D7" s="54" t="s">
        <v>6</v>
      </c>
      <c r="E7" s="54" t="s">
        <v>3</v>
      </c>
      <c r="F7" s="54" t="s">
        <v>4</v>
      </c>
      <c r="G7" s="54" t="s">
        <v>5</v>
      </c>
      <c r="H7" s="93"/>
      <c r="I7" s="71"/>
    </row>
    <row r="8" spans="1:10" s="94" customFormat="1" ht="18.95" customHeight="1">
      <c r="A8" s="65"/>
      <c r="B8" s="66"/>
      <c r="C8" s="66"/>
      <c r="D8" s="66"/>
      <c r="E8" s="66"/>
      <c r="F8" s="67"/>
      <c r="G8" s="66"/>
      <c r="H8" s="88" t="s">
        <v>103</v>
      </c>
      <c r="I8" s="68"/>
    </row>
    <row r="9" spans="1:10" s="94" customFormat="1" ht="18.95" customHeight="1">
      <c r="A9" s="65"/>
      <c r="B9" s="66"/>
      <c r="C9" s="66"/>
      <c r="D9" s="66"/>
      <c r="E9" s="66"/>
      <c r="F9" s="67"/>
      <c r="G9" s="66"/>
      <c r="H9" s="88" t="s">
        <v>102</v>
      </c>
      <c r="I9" s="68"/>
    </row>
    <row r="10" spans="1:10" s="94" customFormat="1" ht="18.95" customHeight="1">
      <c r="A10" s="69"/>
      <c r="B10" s="70"/>
      <c r="C10" s="70"/>
      <c r="D10" s="70"/>
      <c r="E10" s="70"/>
      <c r="F10" s="70"/>
      <c r="G10" s="70"/>
      <c r="H10" s="89" t="s">
        <v>17</v>
      </c>
      <c r="I10" s="71"/>
    </row>
    <row r="11" spans="1:10" s="94" customFormat="1" ht="18.95" customHeight="1">
      <c r="A11" s="72"/>
      <c r="B11" s="73"/>
      <c r="C11" s="73"/>
      <c r="D11" s="73"/>
      <c r="E11" s="73"/>
      <c r="F11" s="73"/>
      <c r="G11" s="73"/>
      <c r="H11" s="90" t="s">
        <v>18</v>
      </c>
      <c r="I11" s="74"/>
    </row>
    <row r="12" spans="1:10" s="94" customFormat="1" ht="18.95" customHeight="1">
      <c r="A12" s="65"/>
      <c r="B12" s="66"/>
      <c r="C12" s="66"/>
      <c r="D12" s="66"/>
      <c r="E12" s="66"/>
      <c r="F12" s="66"/>
      <c r="G12" s="66"/>
      <c r="H12" s="91" t="s">
        <v>17</v>
      </c>
      <c r="I12" s="71"/>
    </row>
    <row r="13" spans="1:10" s="94" customFormat="1" ht="18.95" customHeight="1">
      <c r="A13" s="72"/>
      <c r="B13" s="73"/>
      <c r="C13" s="73"/>
      <c r="D13" s="73"/>
      <c r="E13" s="73"/>
      <c r="F13" s="73"/>
      <c r="G13" s="73"/>
      <c r="H13" s="90" t="s">
        <v>18</v>
      </c>
      <c r="I13" s="74"/>
    </row>
    <row r="14" spans="1:10" s="94" customFormat="1" ht="18.95" customHeight="1">
      <c r="A14" s="65"/>
      <c r="B14" s="66"/>
      <c r="C14" s="66"/>
      <c r="D14" s="66"/>
      <c r="E14" s="66"/>
      <c r="F14" s="66"/>
      <c r="G14" s="66"/>
      <c r="H14" s="91" t="s">
        <v>17</v>
      </c>
      <c r="I14" s="71"/>
    </row>
    <row r="15" spans="1:10" s="94" customFormat="1" ht="18.95" customHeight="1">
      <c r="A15" s="72"/>
      <c r="B15" s="73"/>
      <c r="C15" s="73"/>
      <c r="D15" s="73"/>
      <c r="E15" s="73"/>
      <c r="F15" s="73"/>
      <c r="G15" s="73"/>
      <c r="H15" s="90" t="s">
        <v>18</v>
      </c>
      <c r="I15" s="74"/>
    </row>
    <row r="16" spans="1:10" s="94" customFormat="1" ht="18.95" customHeight="1">
      <c r="A16" s="65"/>
      <c r="B16" s="66"/>
      <c r="C16" s="66"/>
      <c r="D16" s="66"/>
      <c r="E16" s="66"/>
      <c r="F16" s="66"/>
      <c r="G16" s="66"/>
      <c r="H16" s="91" t="s">
        <v>17</v>
      </c>
      <c r="I16" s="71"/>
    </row>
    <row r="17" spans="1:9" s="94" customFormat="1" ht="18.95" customHeight="1">
      <c r="A17" s="72"/>
      <c r="B17" s="73"/>
      <c r="C17" s="73"/>
      <c r="D17" s="73"/>
      <c r="E17" s="73"/>
      <c r="F17" s="73"/>
      <c r="G17" s="73"/>
      <c r="H17" s="90" t="s">
        <v>18</v>
      </c>
      <c r="I17" s="74"/>
    </row>
    <row r="18" spans="1:9" s="94" customFormat="1" ht="18.95" customHeight="1">
      <c r="A18" s="65"/>
      <c r="B18" s="66"/>
      <c r="C18" s="66"/>
      <c r="D18" s="66"/>
      <c r="E18" s="66"/>
      <c r="F18" s="66"/>
      <c r="G18" s="66"/>
      <c r="H18" s="91" t="s">
        <v>17</v>
      </c>
      <c r="I18" s="71"/>
    </row>
    <row r="19" spans="1:9" s="94" customFormat="1" ht="18.95" customHeight="1">
      <c r="A19" s="72"/>
      <c r="B19" s="73"/>
      <c r="C19" s="73"/>
      <c r="D19" s="73"/>
      <c r="E19" s="73"/>
      <c r="F19" s="73"/>
      <c r="G19" s="73"/>
      <c r="H19" s="90" t="s">
        <v>18</v>
      </c>
      <c r="I19" s="74"/>
    </row>
    <row r="20" spans="1:9" s="94" customFormat="1" ht="18.95" customHeight="1">
      <c r="A20" s="65"/>
      <c r="B20" s="66"/>
      <c r="C20" s="66"/>
      <c r="D20" s="66"/>
      <c r="E20" s="66"/>
      <c r="F20" s="66"/>
      <c r="G20" s="66"/>
      <c r="H20" s="91" t="s">
        <v>17</v>
      </c>
      <c r="I20" s="71"/>
    </row>
    <row r="21" spans="1:9" s="94" customFormat="1" ht="18.95" customHeight="1">
      <c r="A21" s="72"/>
      <c r="B21" s="73"/>
      <c r="C21" s="73"/>
      <c r="D21" s="73"/>
      <c r="E21" s="73"/>
      <c r="F21" s="73"/>
      <c r="G21" s="73"/>
      <c r="H21" s="90" t="s">
        <v>18</v>
      </c>
      <c r="I21" s="74"/>
    </row>
    <row r="22" spans="1:9" s="94" customFormat="1" ht="18.95" customHeight="1">
      <c r="A22" s="69"/>
      <c r="B22" s="70"/>
      <c r="C22" s="70"/>
      <c r="D22" s="70"/>
      <c r="E22" s="70"/>
      <c r="F22" s="70"/>
      <c r="G22" s="70"/>
      <c r="H22" s="89" t="s">
        <v>17</v>
      </c>
      <c r="I22" s="71"/>
    </row>
    <row r="23" spans="1:9" s="94" customFormat="1" ht="18.95" customHeight="1">
      <c r="A23" s="72"/>
      <c r="B23" s="73"/>
      <c r="C23" s="73"/>
      <c r="D23" s="73"/>
      <c r="E23" s="73"/>
      <c r="F23" s="73"/>
      <c r="G23" s="73"/>
      <c r="H23" s="90" t="s">
        <v>18</v>
      </c>
      <c r="I23" s="74"/>
    </row>
    <row r="24" spans="1:9" s="94" customFormat="1" ht="18.95" customHeight="1">
      <c r="A24" s="65"/>
      <c r="B24" s="66"/>
      <c r="C24" s="66"/>
      <c r="D24" s="66"/>
      <c r="E24" s="66"/>
      <c r="F24" s="66"/>
      <c r="G24" s="66"/>
      <c r="H24" s="91" t="s">
        <v>17</v>
      </c>
      <c r="I24" s="71"/>
    </row>
    <row r="25" spans="1:9" s="94" customFormat="1" ht="18.95" customHeight="1">
      <c r="A25" s="72"/>
      <c r="B25" s="73"/>
      <c r="C25" s="73"/>
      <c r="D25" s="73"/>
      <c r="E25" s="73"/>
      <c r="F25" s="73"/>
      <c r="G25" s="73"/>
      <c r="H25" s="90" t="s">
        <v>18</v>
      </c>
      <c r="I25" s="74"/>
    </row>
    <row r="26" spans="1:9" s="94" customFormat="1" ht="18.95" customHeight="1">
      <c r="A26" s="65"/>
      <c r="B26" s="66"/>
      <c r="C26" s="66"/>
      <c r="D26" s="66"/>
      <c r="E26" s="66"/>
      <c r="F26" s="66"/>
      <c r="G26" s="66"/>
      <c r="H26" s="91" t="s">
        <v>17</v>
      </c>
      <c r="I26" s="71"/>
    </row>
    <row r="27" spans="1:9" s="94" customFormat="1" ht="18.95" customHeight="1">
      <c r="A27" s="65"/>
      <c r="B27" s="66"/>
      <c r="C27" s="66"/>
      <c r="D27" s="66"/>
      <c r="E27" s="66"/>
      <c r="F27" s="66"/>
      <c r="G27" s="66"/>
      <c r="H27" s="91" t="s">
        <v>18</v>
      </c>
      <c r="I27" s="74"/>
    </row>
    <row r="28" spans="1:9" s="94" customFormat="1" ht="24.75" customHeight="1">
      <c r="A28" s="8" t="s">
        <v>104</v>
      </c>
      <c r="B28" s="75"/>
      <c r="C28" s="76"/>
      <c r="D28" s="76"/>
      <c r="E28" s="76"/>
      <c r="F28" s="76"/>
      <c r="G28" s="76"/>
      <c r="H28" s="92"/>
      <c r="I28" s="77"/>
    </row>
    <row r="30" spans="1:9">
      <c r="A30" s="9"/>
      <c r="F30" s="10"/>
      <c r="I30" s="11"/>
    </row>
    <row r="31" spans="1:9">
      <c r="A31" s="12"/>
      <c r="F31" s="13"/>
      <c r="I31" s="14"/>
    </row>
  </sheetData>
  <mergeCells count="8">
    <mergeCell ref="A5:A6"/>
    <mergeCell ref="A3:I3"/>
    <mergeCell ref="A4:I4"/>
    <mergeCell ref="A1:I1"/>
    <mergeCell ref="H5:I5"/>
    <mergeCell ref="H6:I6"/>
    <mergeCell ref="F5:G5"/>
    <mergeCell ref="B5:E5"/>
  </mergeCells>
  <phoneticPr fontId="0" type="noConversion"/>
  <printOptions horizontalCentered="1"/>
  <pageMargins left="0.39370078740157483" right="0.39370078740157483" top="1.6535433070866143" bottom="0.47244094488188981" header="0.19685039370078741" footer="0.19685039370078741"/>
  <pageSetup scale="75" orientation="landscape" r:id="rId1"/>
  <headerFooter scaleWithDoc="0">
    <oddHeader>&amp;C&amp;G</oddHeader>
    <oddFooter>&amp;C&amp;G</oddFooter>
  </headerFooter>
  <ignoredErrors>
    <ignoredError sqref="F8:G8 A7:D8 E7:G7" numberStoredAsText="1"/>
  </ignoredErrors>
  <drawing r:id="rId2"/>
  <legacyDrawingHF r:id="rId3"/>
</worksheet>
</file>

<file path=xl/worksheets/sheet5.xml><?xml version="1.0" encoding="utf-8"?>
<worksheet xmlns="http://schemas.openxmlformats.org/spreadsheetml/2006/main" xmlns:r="http://schemas.openxmlformats.org/officeDocument/2006/relationships">
  <dimension ref="A1:W111"/>
  <sheetViews>
    <sheetView showGridLines="0" view="pageBreakPreview" zoomScaleNormal="110" zoomScaleSheetLayoutView="100" workbookViewId="0">
      <selection activeCell="P106" sqref="P106"/>
    </sheetView>
  </sheetViews>
  <sheetFormatPr baseColWidth="10" defaultColWidth="11.42578125" defaultRowHeight="13.5"/>
  <cols>
    <col min="1" max="1" width="3.85546875" style="428" customWidth="1"/>
    <col min="2" max="3" width="3.140625" style="428" customWidth="1"/>
    <col min="4" max="5" width="4" style="428" customWidth="1"/>
    <col min="6" max="6" width="5.5703125" style="428" customWidth="1"/>
    <col min="7" max="7" width="31.7109375" style="1" customWidth="1"/>
    <col min="8" max="8" width="8" style="1" customWidth="1"/>
    <col min="9" max="9" width="8.7109375" style="274" customWidth="1"/>
    <col min="10" max="10" width="8.28515625" style="274" customWidth="1"/>
    <col min="11" max="11" width="9.42578125" style="276" customWidth="1"/>
    <col min="12" max="12" width="15" style="142" bestFit="1" customWidth="1"/>
    <col min="13" max="13" width="16.5703125" style="142" customWidth="1"/>
    <col min="14" max="15" width="15" style="142" bestFit="1" customWidth="1"/>
    <col min="16" max="16" width="8" style="276" customWidth="1"/>
    <col min="17" max="17" width="6.5703125" style="276" customWidth="1"/>
    <col min="18" max="21" width="17.140625" style="1" bestFit="1" customWidth="1"/>
    <col min="22" max="16384" width="11.42578125" style="1"/>
  </cols>
  <sheetData>
    <row r="1" spans="1:17" ht="35.1" customHeight="1">
      <c r="A1" s="442" t="s">
        <v>81</v>
      </c>
      <c r="B1" s="443"/>
      <c r="C1" s="443"/>
      <c r="D1" s="443"/>
      <c r="E1" s="443"/>
      <c r="F1" s="443"/>
      <c r="G1" s="443"/>
      <c r="H1" s="443"/>
      <c r="I1" s="443"/>
      <c r="J1" s="443"/>
      <c r="K1" s="443"/>
      <c r="L1" s="443"/>
      <c r="M1" s="443"/>
      <c r="N1" s="443"/>
      <c r="O1" s="443"/>
      <c r="P1" s="443"/>
      <c r="Q1" s="444"/>
    </row>
    <row r="2" spans="1:17" ht="6" customHeight="1">
      <c r="Q2" s="281"/>
    </row>
    <row r="3" spans="1:17" ht="20.100000000000001" customHeight="1">
      <c r="A3" s="445" t="s">
        <v>195</v>
      </c>
      <c r="B3" s="446"/>
      <c r="C3" s="446"/>
      <c r="D3" s="446"/>
      <c r="E3" s="446"/>
      <c r="F3" s="446"/>
      <c r="G3" s="446"/>
      <c r="H3" s="446"/>
      <c r="I3" s="446"/>
      <c r="J3" s="446"/>
      <c r="K3" s="446"/>
      <c r="L3" s="446"/>
      <c r="M3" s="446"/>
      <c r="N3" s="446"/>
      <c r="O3" s="446"/>
      <c r="P3" s="446"/>
      <c r="Q3" s="447"/>
    </row>
    <row r="4" spans="1:17" ht="20.100000000000001" customHeight="1">
      <c r="A4" s="445" t="s">
        <v>194</v>
      </c>
      <c r="B4" s="446"/>
      <c r="C4" s="446"/>
      <c r="D4" s="446"/>
      <c r="E4" s="446"/>
      <c r="F4" s="446"/>
      <c r="G4" s="446"/>
      <c r="H4" s="446"/>
      <c r="I4" s="446"/>
      <c r="J4" s="446"/>
      <c r="K4" s="446"/>
      <c r="L4" s="446"/>
      <c r="M4" s="446"/>
      <c r="N4" s="446"/>
      <c r="O4" s="446"/>
      <c r="P4" s="446"/>
      <c r="Q4" s="447"/>
    </row>
    <row r="5" spans="1:17" ht="15" customHeight="1">
      <c r="A5" s="440" t="s">
        <v>80</v>
      </c>
      <c r="B5" s="440" t="s">
        <v>39</v>
      </c>
      <c r="C5" s="440" t="s">
        <v>37</v>
      </c>
      <c r="D5" s="440" t="s">
        <v>38</v>
      </c>
      <c r="E5" s="440" t="s">
        <v>7</v>
      </c>
      <c r="F5" s="440" t="s">
        <v>70</v>
      </c>
      <c r="G5" s="440" t="s">
        <v>8</v>
      </c>
      <c r="H5" s="440" t="s">
        <v>23</v>
      </c>
      <c r="I5" s="473" t="s">
        <v>10</v>
      </c>
      <c r="J5" s="474"/>
      <c r="K5" s="474"/>
      <c r="L5" s="474"/>
      <c r="M5" s="474"/>
      <c r="N5" s="474"/>
      <c r="O5" s="474"/>
      <c r="P5" s="474"/>
      <c r="Q5" s="475"/>
    </row>
    <row r="6" spans="1:17" ht="15" customHeight="1">
      <c r="A6" s="476"/>
      <c r="B6" s="476"/>
      <c r="C6" s="476"/>
      <c r="D6" s="476"/>
      <c r="E6" s="476"/>
      <c r="F6" s="476"/>
      <c r="G6" s="476"/>
      <c r="H6" s="476"/>
      <c r="I6" s="473" t="s">
        <v>806</v>
      </c>
      <c r="J6" s="475"/>
      <c r="K6" s="481" t="s">
        <v>185</v>
      </c>
      <c r="L6" s="479" t="s">
        <v>91</v>
      </c>
      <c r="M6" s="480"/>
      <c r="N6" s="480"/>
      <c r="O6" s="480"/>
      <c r="P6" s="481" t="s">
        <v>124</v>
      </c>
      <c r="Q6" s="481" t="s">
        <v>108</v>
      </c>
    </row>
    <row r="7" spans="1:17" ht="42" customHeight="1">
      <c r="A7" s="477"/>
      <c r="B7" s="477"/>
      <c r="C7" s="477"/>
      <c r="D7" s="477"/>
      <c r="E7" s="477"/>
      <c r="F7" s="477"/>
      <c r="G7" s="477"/>
      <c r="H7" s="477"/>
      <c r="I7" s="273" t="s">
        <v>175</v>
      </c>
      <c r="J7" s="273" t="s">
        <v>24</v>
      </c>
      <c r="K7" s="482"/>
      <c r="L7" s="134" t="s">
        <v>179</v>
      </c>
      <c r="M7" s="134" t="s">
        <v>105</v>
      </c>
      <c r="N7" s="134" t="s">
        <v>106</v>
      </c>
      <c r="O7" s="134" t="s">
        <v>107</v>
      </c>
      <c r="P7" s="482"/>
      <c r="Q7" s="482"/>
    </row>
    <row r="8" spans="1:17" s="38" customFormat="1" ht="32.25" customHeight="1">
      <c r="A8" s="425">
        <v>1</v>
      </c>
      <c r="B8" s="427"/>
      <c r="C8" s="427"/>
      <c r="D8" s="427"/>
      <c r="E8" s="240"/>
      <c r="F8" s="424"/>
      <c r="G8" s="237" t="s">
        <v>672</v>
      </c>
      <c r="H8" s="238"/>
      <c r="I8" s="271"/>
      <c r="J8" s="271"/>
      <c r="K8" s="277"/>
      <c r="L8" s="418">
        <f>+L9+L17+L48</f>
        <v>8079590.8499999996</v>
      </c>
      <c r="M8" s="418">
        <f t="shared" ref="M8:O8" si="0">+M9+M17+M48</f>
        <v>7885390.0600000005</v>
      </c>
      <c r="N8" s="418">
        <f t="shared" si="0"/>
        <v>7885390.0600000005</v>
      </c>
      <c r="O8" s="418">
        <f t="shared" si="0"/>
        <v>7885390.0600000005</v>
      </c>
      <c r="P8" s="277"/>
      <c r="Q8" s="277"/>
    </row>
    <row r="9" spans="1:17" s="38" customFormat="1" ht="15" customHeight="1">
      <c r="A9" s="427"/>
      <c r="B9" s="425">
        <v>1</v>
      </c>
      <c r="C9" s="425"/>
      <c r="D9" s="425"/>
      <c r="E9" s="425"/>
      <c r="F9" s="425"/>
      <c r="G9" s="237" t="s">
        <v>673</v>
      </c>
      <c r="H9" s="238"/>
      <c r="I9" s="271"/>
      <c r="J9" s="271"/>
      <c r="K9" s="277"/>
      <c r="L9" s="418">
        <f>+L10</f>
        <v>899207.57000000007</v>
      </c>
      <c r="M9" s="418">
        <f t="shared" ref="M9:O10" si="1">+M10</f>
        <v>899207.57000000007</v>
      </c>
      <c r="N9" s="418">
        <f t="shared" si="1"/>
        <v>899207.57000000007</v>
      </c>
      <c r="O9" s="418">
        <f t="shared" si="1"/>
        <v>899207.57000000007</v>
      </c>
      <c r="P9" s="277"/>
      <c r="Q9" s="277"/>
    </row>
    <row r="10" spans="1:17" s="38" customFormat="1" ht="15" customHeight="1">
      <c r="A10" s="427"/>
      <c r="B10" s="425"/>
      <c r="C10" s="425">
        <v>2</v>
      </c>
      <c r="D10" s="425"/>
      <c r="E10" s="425"/>
      <c r="F10" s="425"/>
      <c r="G10" s="237" t="s">
        <v>674</v>
      </c>
      <c r="H10" s="238"/>
      <c r="I10" s="270"/>
      <c r="J10" s="270"/>
      <c r="K10" s="278"/>
      <c r="L10" s="417">
        <f>+L11</f>
        <v>899207.57000000007</v>
      </c>
      <c r="M10" s="417">
        <f t="shared" si="1"/>
        <v>899207.57000000007</v>
      </c>
      <c r="N10" s="417">
        <f t="shared" si="1"/>
        <v>899207.57000000007</v>
      </c>
      <c r="O10" s="417">
        <f t="shared" si="1"/>
        <v>899207.57000000007</v>
      </c>
      <c r="P10" s="278"/>
      <c r="Q10" s="278"/>
    </row>
    <row r="11" spans="1:17" s="38" customFormat="1" ht="15" customHeight="1">
      <c r="A11" s="427"/>
      <c r="B11" s="425"/>
      <c r="C11" s="425"/>
      <c r="D11" s="425">
        <v>4</v>
      </c>
      <c r="E11" s="425"/>
      <c r="F11" s="425"/>
      <c r="G11" s="237" t="s">
        <v>675</v>
      </c>
      <c r="H11" s="238"/>
      <c r="I11" s="270"/>
      <c r="J11" s="270"/>
      <c r="K11" s="278"/>
      <c r="L11" s="417">
        <f>+L12+L13+L15</f>
        <v>899207.57000000007</v>
      </c>
      <c r="M11" s="417">
        <f t="shared" ref="M11:O11" si="2">+M12+M13+M15</f>
        <v>899207.57000000007</v>
      </c>
      <c r="N11" s="417">
        <f t="shared" si="2"/>
        <v>899207.57000000007</v>
      </c>
      <c r="O11" s="417">
        <f t="shared" si="2"/>
        <v>899207.57000000007</v>
      </c>
      <c r="P11" s="278"/>
      <c r="Q11" s="278"/>
    </row>
    <row r="12" spans="1:17" s="38" customFormat="1" ht="36.75" customHeight="1">
      <c r="A12" s="239"/>
      <c r="B12" s="425"/>
      <c r="C12" s="425"/>
      <c r="D12" s="425"/>
      <c r="E12" s="425">
        <v>301</v>
      </c>
      <c r="F12" s="425"/>
      <c r="G12" s="238" t="s">
        <v>199</v>
      </c>
      <c r="H12" s="238" t="s">
        <v>200</v>
      </c>
      <c r="I12" s="270">
        <v>2</v>
      </c>
      <c r="J12" s="270">
        <v>2</v>
      </c>
      <c r="K12" s="278">
        <f>+J12/I12</f>
        <v>1</v>
      </c>
      <c r="L12" s="412">
        <v>27411.57</v>
      </c>
      <c r="M12" s="412">
        <v>27411.57</v>
      </c>
      <c r="N12" s="412">
        <v>27411.57</v>
      </c>
      <c r="O12" s="412">
        <v>27411.57</v>
      </c>
      <c r="P12" s="279">
        <f>+M12/L12</f>
        <v>1</v>
      </c>
      <c r="Q12" s="279">
        <f>+K12/P12</f>
        <v>1</v>
      </c>
    </row>
    <row r="13" spans="1:17" s="38" customFormat="1" ht="50.25" customHeight="1">
      <c r="A13" s="239"/>
      <c r="B13" s="425"/>
      <c r="C13" s="425"/>
      <c r="D13" s="425"/>
      <c r="E13" s="425">
        <v>335</v>
      </c>
      <c r="F13" s="426"/>
      <c r="G13" s="238" t="s">
        <v>203</v>
      </c>
      <c r="H13" s="238" t="s">
        <v>200</v>
      </c>
      <c r="I13" s="271">
        <v>7</v>
      </c>
      <c r="J13" s="271">
        <v>7</v>
      </c>
      <c r="K13" s="278">
        <f t="shared" ref="K13" si="3">+J13/I13</f>
        <v>1</v>
      </c>
      <c r="L13" s="282">
        <v>151760</v>
      </c>
      <c r="M13" s="282">
        <v>151760</v>
      </c>
      <c r="N13" s="282">
        <v>151760</v>
      </c>
      <c r="O13" s="282">
        <v>151760</v>
      </c>
      <c r="P13" s="279">
        <f>+M13/L13</f>
        <v>1</v>
      </c>
      <c r="Q13" s="279">
        <f>+K13/P13</f>
        <v>1</v>
      </c>
    </row>
    <row r="14" spans="1:17" s="38" customFormat="1" ht="59.25" customHeight="1">
      <c r="A14" s="239"/>
      <c r="B14" s="425"/>
      <c r="C14" s="425"/>
      <c r="D14" s="425"/>
      <c r="E14" s="425"/>
      <c r="F14" s="426" t="s">
        <v>198</v>
      </c>
      <c r="G14" s="238" t="s">
        <v>837</v>
      </c>
      <c r="H14" s="238" t="s">
        <v>200</v>
      </c>
      <c r="I14" s="271">
        <v>7</v>
      </c>
      <c r="J14" s="271">
        <v>7</v>
      </c>
      <c r="K14" s="278">
        <f t="shared" ref="K14:K15" si="4">+J14/I14</f>
        <v>1</v>
      </c>
      <c r="L14" s="282">
        <v>151760</v>
      </c>
      <c r="M14" s="282">
        <v>151760</v>
      </c>
      <c r="N14" s="282">
        <v>151760</v>
      </c>
      <c r="O14" s="282">
        <v>151760</v>
      </c>
      <c r="P14" s="279">
        <v>0</v>
      </c>
      <c r="Q14" s="279">
        <v>0</v>
      </c>
    </row>
    <row r="15" spans="1:17" s="38" customFormat="1" ht="53.25" customHeight="1">
      <c r="A15" s="239"/>
      <c r="B15" s="425"/>
      <c r="C15" s="425"/>
      <c r="D15" s="425"/>
      <c r="E15" s="425">
        <v>336</v>
      </c>
      <c r="F15" s="429"/>
      <c r="G15" s="238" t="s">
        <v>204</v>
      </c>
      <c r="H15" s="238" t="s">
        <v>200</v>
      </c>
      <c r="I15" s="272">
        <v>31</v>
      </c>
      <c r="J15" s="272">
        <v>31</v>
      </c>
      <c r="K15" s="279">
        <f t="shared" si="4"/>
        <v>1</v>
      </c>
      <c r="L15" s="283">
        <v>720036</v>
      </c>
      <c r="M15" s="283">
        <v>720036</v>
      </c>
      <c r="N15" s="283">
        <v>720036</v>
      </c>
      <c r="O15" s="283">
        <v>720036</v>
      </c>
      <c r="P15" s="279">
        <f>+M15/L15</f>
        <v>1</v>
      </c>
      <c r="Q15" s="279">
        <f>+K15/P15</f>
        <v>1</v>
      </c>
    </row>
    <row r="16" spans="1:17" s="38" customFormat="1" ht="53.25" customHeight="1">
      <c r="A16" s="239"/>
      <c r="B16" s="425"/>
      <c r="C16" s="425"/>
      <c r="D16" s="425"/>
      <c r="E16" s="425"/>
      <c r="F16" s="426" t="s">
        <v>205</v>
      </c>
      <c r="G16" s="238" t="s">
        <v>838</v>
      </c>
      <c r="H16" s="238" t="s">
        <v>200</v>
      </c>
      <c r="I16" s="272">
        <v>31</v>
      </c>
      <c r="J16" s="272">
        <v>31</v>
      </c>
      <c r="K16" s="279">
        <f t="shared" ref="K16" si="5">+J16/I16</f>
        <v>1</v>
      </c>
      <c r="L16" s="283">
        <v>720036</v>
      </c>
      <c r="M16" s="283">
        <v>720036</v>
      </c>
      <c r="N16" s="283">
        <v>720036</v>
      </c>
      <c r="O16" s="283">
        <v>720036</v>
      </c>
      <c r="P16" s="279">
        <v>0</v>
      </c>
      <c r="Q16" s="279">
        <v>0</v>
      </c>
    </row>
    <row r="17" spans="1:17" s="38" customFormat="1" ht="22.5" customHeight="1">
      <c r="A17" s="240"/>
      <c r="B17" s="425">
        <v>2</v>
      </c>
      <c r="C17" s="425"/>
      <c r="D17" s="425"/>
      <c r="E17" s="425"/>
      <c r="F17" s="425"/>
      <c r="G17" s="237" t="s">
        <v>676</v>
      </c>
      <c r="H17" s="238"/>
      <c r="I17" s="270"/>
      <c r="J17" s="270"/>
      <c r="K17" s="278"/>
      <c r="L17" s="417">
        <f>+L18</f>
        <v>5568331.2799999993</v>
      </c>
      <c r="M17" s="417">
        <f t="shared" ref="M17:O17" si="6">+M18</f>
        <v>5374130.4900000002</v>
      </c>
      <c r="N17" s="417">
        <f t="shared" si="6"/>
        <v>5374130.4900000002</v>
      </c>
      <c r="O17" s="417">
        <f t="shared" si="6"/>
        <v>5374130.4900000002</v>
      </c>
      <c r="P17" s="278"/>
      <c r="Q17" s="278"/>
    </row>
    <row r="18" spans="1:17" s="38" customFormat="1" ht="15" customHeight="1">
      <c r="A18" s="240"/>
      <c r="B18" s="425"/>
      <c r="C18" s="425">
        <v>6</v>
      </c>
      <c r="D18" s="425"/>
      <c r="E18" s="425"/>
      <c r="F18" s="425"/>
      <c r="G18" s="237" t="s">
        <v>677</v>
      </c>
      <c r="H18" s="238"/>
      <c r="I18" s="270"/>
      <c r="J18" s="270"/>
      <c r="K18" s="278"/>
      <c r="L18" s="417">
        <f>+L19+L22+L30+L45</f>
        <v>5568331.2799999993</v>
      </c>
      <c r="M18" s="417">
        <f t="shared" ref="M18:O18" si="7">+M19+M22+M30+M44</f>
        <v>5374130.4900000002</v>
      </c>
      <c r="N18" s="417">
        <f t="shared" si="7"/>
        <v>5374130.4900000002</v>
      </c>
      <c r="O18" s="417">
        <f t="shared" si="7"/>
        <v>5374130.4900000002</v>
      </c>
      <c r="P18" s="278"/>
      <c r="Q18" s="278"/>
    </row>
    <row r="19" spans="1:17" s="38" customFormat="1" ht="20.25" customHeight="1">
      <c r="A19" s="240"/>
      <c r="B19" s="425"/>
      <c r="C19" s="425"/>
      <c r="D19" s="425">
        <v>5</v>
      </c>
      <c r="E19" s="425"/>
      <c r="F19" s="425"/>
      <c r="G19" s="237" t="s">
        <v>678</v>
      </c>
      <c r="H19" s="238"/>
      <c r="I19" s="270"/>
      <c r="J19" s="270"/>
      <c r="K19" s="278"/>
      <c r="L19" s="269">
        <f>+L20</f>
        <v>0</v>
      </c>
      <c r="M19" s="269">
        <f t="shared" ref="M19:O19" si="8">+M20</f>
        <v>0</v>
      </c>
      <c r="N19" s="269">
        <f t="shared" si="8"/>
        <v>0</v>
      </c>
      <c r="O19" s="269">
        <f t="shared" si="8"/>
        <v>0</v>
      </c>
      <c r="P19" s="278"/>
      <c r="Q19" s="278"/>
    </row>
    <row r="20" spans="1:17" s="266" customFormat="1" ht="33.75" customHeight="1">
      <c r="A20" s="240"/>
      <c r="B20" s="425"/>
      <c r="C20" s="425"/>
      <c r="D20" s="425"/>
      <c r="E20" s="425">
        <v>475</v>
      </c>
      <c r="F20" s="426"/>
      <c r="G20" s="238" t="s">
        <v>679</v>
      </c>
      <c r="H20" s="238" t="s">
        <v>248</v>
      </c>
      <c r="I20" s="272">
        <v>0</v>
      </c>
      <c r="J20" s="272">
        <v>0</v>
      </c>
      <c r="K20" s="279">
        <v>0</v>
      </c>
      <c r="L20" s="284">
        <v>0</v>
      </c>
      <c r="M20" s="284">
        <v>0</v>
      </c>
      <c r="N20" s="284">
        <v>0</v>
      </c>
      <c r="O20" s="284">
        <v>0</v>
      </c>
      <c r="P20" s="279">
        <v>0</v>
      </c>
      <c r="Q20" s="279">
        <v>0</v>
      </c>
    </row>
    <row r="21" spans="1:17" s="38" customFormat="1" ht="58.5" customHeight="1">
      <c r="A21" s="240"/>
      <c r="B21" s="425"/>
      <c r="C21" s="425"/>
      <c r="D21" s="425"/>
      <c r="E21" s="425"/>
      <c r="F21" s="426" t="s">
        <v>206</v>
      </c>
      <c r="G21" s="238" t="s">
        <v>844</v>
      </c>
      <c r="H21" s="238" t="s">
        <v>248</v>
      </c>
      <c r="I21" s="272">
        <v>0</v>
      </c>
      <c r="J21" s="272">
        <v>0</v>
      </c>
      <c r="K21" s="279">
        <v>0</v>
      </c>
      <c r="L21" s="284">
        <v>0</v>
      </c>
      <c r="M21" s="284">
        <v>0</v>
      </c>
      <c r="N21" s="284">
        <v>0</v>
      </c>
      <c r="O21" s="284">
        <v>0</v>
      </c>
      <c r="P21" s="279">
        <v>0</v>
      </c>
      <c r="Q21" s="279">
        <v>0</v>
      </c>
    </row>
    <row r="22" spans="1:17" s="38" customFormat="1" ht="15" customHeight="1">
      <c r="A22" s="240"/>
      <c r="B22" s="425"/>
      <c r="C22" s="425"/>
      <c r="D22" s="425">
        <v>7</v>
      </c>
      <c r="E22" s="425"/>
      <c r="F22" s="425"/>
      <c r="G22" s="237" t="s">
        <v>680</v>
      </c>
      <c r="H22" s="82"/>
      <c r="I22" s="270"/>
      <c r="J22" s="270"/>
      <c r="K22" s="278"/>
      <c r="L22" s="417">
        <f>+L25+L27</f>
        <v>385920</v>
      </c>
      <c r="M22" s="417">
        <f t="shared" ref="M22:O22" si="9">+M25+M27</f>
        <v>385920</v>
      </c>
      <c r="N22" s="417">
        <f t="shared" si="9"/>
        <v>385920</v>
      </c>
      <c r="O22" s="417">
        <f t="shared" si="9"/>
        <v>385920</v>
      </c>
      <c r="P22" s="278"/>
      <c r="Q22" s="278"/>
    </row>
    <row r="23" spans="1:17" s="38" customFormat="1" ht="51" customHeight="1">
      <c r="A23" s="240"/>
      <c r="B23" s="425"/>
      <c r="C23" s="425"/>
      <c r="D23" s="425"/>
      <c r="E23" s="425">
        <v>459</v>
      </c>
      <c r="F23" s="426"/>
      <c r="G23" s="238" t="s">
        <v>208</v>
      </c>
      <c r="H23" s="238" t="s">
        <v>200</v>
      </c>
      <c r="I23" s="270">
        <v>0</v>
      </c>
      <c r="J23" s="270">
        <v>0</v>
      </c>
      <c r="K23" s="278">
        <v>0</v>
      </c>
      <c r="L23" s="412">
        <v>0</v>
      </c>
      <c r="M23" s="262">
        <v>0</v>
      </c>
      <c r="N23" s="262">
        <v>0</v>
      </c>
      <c r="O23" s="262">
        <v>0</v>
      </c>
      <c r="P23" s="278">
        <v>0</v>
      </c>
      <c r="Q23" s="278">
        <v>0</v>
      </c>
    </row>
    <row r="24" spans="1:17" s="38" customFormat="1" ht="51" customHeight="1">
      <c r="A24" s="240"/>
      <c r="B24" s="425"/>
      <c r="C24" s="425"/>
      <c r="D24" s="425"/>
      <c r="E24" s="425"/>
      <c r="F24" s="426" t="s">
        <v>198</v>
      </c>
      <c r="G24" s="238" t="s">
        <v>837</v>
      </c>
      <c r="H24" s="238" t="s">
        <v>200</v>
      </c>
      <c r="I24" s="270">
        <v>0</v>
      </c>
      <c r="J24" s="270">
        <v>0</v>
      </c>
      <c r="K24" s="278">
        <v>0</v>
      </c>
      <c r="L24" s="416">
        <v>0</v>
      </c>
      <c r="M24" s="416">
        <v>0</v>
      </c>
      <c r="N24" s="416">
        <v>0</v>
      </c>
      <c r="O24" s="416">
        <v>0</v>
      </c>
      <c r="P24" s="278">
        <v>0</v>
      </c>
      <c r="Q24" s="278">
        <v>0</v>
      </c>
    </row>
    <row r="25" spans="1:17" s="38" customFormat="1" ht="39.75" customHeight="1">
      <c r="A25" s="240"/>
      <c r="B25" s="425"/>
      <c r="C25" s="425"/>
      <c r="D25" s="425"/>
      <c r="E25" s="425">
        <v>474</v>
      </c>
      <c r="F25" s="425"/>
      <c r="G25" s="238" t="s">
        <v>211</v>
      </c>
      <c r="H25" s="238" t="s">
        <v>248</v>
      </c>
      <c r="I25" s="270">
        <v>14</v>
      </c>
      <c r="J25" s="270">
        <v>14</v>
      </c>
      <c r="K25" s="278">
        <f>+J25/I25</f>
        <v>1</v>
      </c>
      <c r="L25" s="282">
        <v>156080</v>
      </c>
      <c r="M25" s="282">
        <v>156080</v>
      </c>
      <c r="N25" s="282">
        <v>156080</v>
      </c>
      <c r="O25" s="282">
        <v>156080</v>
      </c>
      <c r="P25" s="279">
        <f>+M25/L25</f>
        <v>1</v>
      </c>
      <c r="Q25" s="279">
        <f>+K25/P25</f>
        <v>1</v>
      </c>
    </row>
    <row r="26" spans="1:17" s="38" customFormat="1" ht="39.75" customHeight="1">
      <c r="A26" s="240"/>
      <c r="B26" s="425"/>
      <c r="C26" s="425"/>
      <c r="D26" s="425"/>
      <c r="E26" s="425"/>
      <c r="F26" s="425" t="s">
        <v>209</v>
      </c>
      <c r="G26" s="238" t="s">
        <v>840</v>
      </c>
      <c r="H26" s="238" t="s">
        <v>248</v>
      </c>
      <c r="I26" s="270">
        <v>14</v>
      </c>
      <c r="J26" s="270">
        <v>14</v>
      </c>
      <c r="K26" s="278">
        <f>+J26/I26</f>
        <v>1</v>
      </c>
      <c r="L26" s="282">
        <v>156080</v>
      </c>
      <c r="M26" s="282">
        <v>156080</v>
      </c>
      <c r="N26" s="282">
        <v>156080</v>
      </c>
      <c r="O26" s="282">
        <v>156080</v>
      </c>
      <c r="P26" s="279">
        <v>0</v>
      </c>
      <c r="Q26" s="279">
        <v>0</v>
      </c>
    </row>
    <row r="27" spans="1:17" s="38" customFormat="1" ht="33" customHeight="1">
      <c r="A27" s="240"/>
      <c r="B27" s="425"/>
      <c r="C27" s="425"/>
      <c r="D27" s="425"/>
      <c r="E27" s="425">
        <v>475</v>
      </c>
      <c r="F27" s="425"/>
      <c r="G27" s="238" t="s">
        <v>212</v>
      </c>
      <c r="H27" s="238" t="s">
        <v>200</v>
      </c>
      <c r="I27" s="270">
        <v>10</v>
      </c>
      <c r="J27" s="270">
        <v>10</v>
      </c>
      <c r="K27" s="278">
        <f>+J27/I27</f>
        <v>1</v>
      </c>
      <c r="L27" s="282">
        <v>229840</v>
      </c>
      <c r="M27" s="282">
        <v>229840</v>
      </c>
      <c r="N27" s="282">
        <v>229840</v>
      </c>
      <c r="O27" s="282">
        <v>229840</v>
      </c>
      <c r="P27" s="279">
        <f>+M27/L27</f>
        <v>1</v>
      </c>
      <c r="Q27" s="279">
        <f>+K27/P27</f>
        <v>1</v>
      </c>
    </row>
    <row r="28" spans="1:17" s="38" customFormat="1" ht="33" customHeight="1">
      <c r="A28" s="240"/>
      <c r="B28" s="425"/>
      <c r="C28" s="425"/>
      <c r="D28" s="425"/>
      <c r="E28" s="425"/>
      <c r="F28" s="425" t="s">
        <v>210</v>
      </c>
      <c r="G28" s="238" t="s">
        <v>839</v>
      </c>
      <c r="H28" s="238" t="s">
        <v>200</v>
      </c>
      <c r="I28" s="270">
        <v>10</v>
      </c>
      <c r="J28" s="270">
        <v>10</v>
      </c>
      <c r="K28" s="278">
        <f>+J28/I28</f>
        <v>1</v>
      </c>
      <c r="L28" s="282">
        <v>229840</v>
      </c>
      <c r="M28" s="282">
        <v>229840</v>
      </c>
      <c r="N28" s="282">
        <v>229840</v>
      </c>
      <c r="O28" s="282">
        <v>229840</v>
      </c>
      <c r="P28" s="279">
        <v>0</v>
      </c>
      <c r="Q28" s="279">
        <v>0</v>
      </c>
    </row>
    <row r="29" spans="1:17" s="38" customFormat="1" ht="15" customHeight="1">
      <c r="A29" s="240"/>
      <c r="B29" s="425"/>
      <c r="C29" s="425"/>
      <c r="D29" s="425"/>
      <c r="E29" s="425"/>
      <c r="F29" s="425"/>
      <c r="G29" s="241"/>
      <c r="H29" s="238"/>
      <c r="I29" s="270"/>
      <c r="J29" s="270"/>
      <c r="K29" s="278"/>
      <c r="L29" s="412"/>
      <c r="M29" s="262"/>
      <c r="N29" s="262"/>
      <c r="O29" s="262"/>
      <c r="P29" s="278"/>
      <c r="Q29" s="278"/>
    </row>
    <row r="30" spans="1:17" s="38" customFormat="1" ht="15" customHeight="1">
      <c r="A30" s="240"/>
      <c r="B30" s="425"/>
      <c r="C30" s="425"/>
      <c r="D30" s="425">
        <v>8</v>
      </c>
      <c r="E30" s="425"/>
      <c r="F30" s="425"/>
      <c r="G30" s="237" t="s">
        <v>681</v>
      </c>
      <c r="H30" s="238"/>
      <c r="I30" s="270"/>
      <c r="J30" s="270"/>
      <c r="K30" s="278"/>
      <c r="L30" s="286">
        <f>L31+L33+L35+L37</f>
        <v>5018741.2699999996</v>
      </c>
      <c r="M30" s="286">
        <f>M31+M33+M35+M37</f>
        <v>4988210.49</v>
      </c>
      <c r="N30" s="286">
        <f t="shared" ref="N30:O30" si="10">N31+N33+N35+N37</f>
        <v>4988210.49</v>
      </c>
      <c r="O30" s="286">
        <f t="shared" si="10"/>
        <v>4988210.49</v>
      </c>
      <c r="P30" s="278"/>
      <c r="Q30" s="278"/>
    </row>
    <row r="31" spans="1:17" ht="45.75" customHeight="1">
      <c r="A31" s="240"/>
      <c r="B31" s="425"/>
      <c r="C31" s="425"/>
      <c r="D31" s="425"/>
      <c r="E31" s="425">
        <v>477</v>
      </c>
      <c r="F31" s="425"/>
      <c r="G31" s="238" t="s">
        <v>213</v>
      </c>
      <c r="H31" s="238" t="s">
        <v>200</v>
      </c>
      <c r="I31" s="270">
        <v>6</v>
      </c>
      <c r="J31" s="270">
        <v>6</v>
      </c>
      <c r="K31" s="278">
        <f>+J31/I31</f>
        <v>1</v>
      </c>
      <c r="L31" s="282">
        <v>134400</v>
      </c>
      <c r="M31" s="282">
        <v>134400</v>
      </c>
      <c r="N31" s="282">
        <v>134400</v>
      </c>
      <c r="O31" s="282">
        <v>134400</v>
      </c>
      <c r="P31" s="279">
        <f t="shared" ref="P31:P36" si="11">+M31/L31</f>
        <v>1</v>
      </c>
      <c r="Q31" s="279">
        <f t="shared" ref="Q31:Q36" si="12">+K31/P31</f>
        <v>1</v>
      </c>
    </row>
    <row r="32" spans="1:17" ht="51" customHeight="1">
      <c r="A32" s="240"/>
      <c r="B32" s="425"/>
      <c r="C32" s="425"/>
      <c r="D32" s="425"/>
      <c r="E32" s="425"/>
      <c r="F32" s="425" t="s">
        <v>198</v>
      </c>
      <c r="G32" s="238" t="s">
        <v>837</v>
      </c>
      <c r="H32" s="238" t="s">
        <v>200</v>
      </c>
      <c r="I32" s="270">
        <v>6</v>
      </c>
      <c r="J32" s="270">
        <v>6</v>
      </c>
      <c r="K32" s="278">
        <f>+J32/I32</f>
        <v>1</v>
      </c>
      <c r="L32" s="282">
        <v>134400</v>
      </c>
      <c r="M32" s="282">
        <v>134400</v>
      </c>
      <c r="N32" s="282">
        <v>134400</v>
      </c>
      <c r="O32" s="282">
        <v>134400</v>
      </c>
      <c r="P32" s="279">
        <v>0</v>
      </c>
      <c r="Q32" s="279">
        <v>0</v>
      </c>
    </row>
    <row r="33" spans="1:23" ht="45.75" customHeight="1">
      <c r="A33" s="240"/>
      <c r="B33" s="425"/>
      <c r="C33" s="425"/>
      <c r="D33" s="425"/>
      <c r="E33" s="425">
        <v>478</v>
      </c>
      <c r="F33" s="426"/>
      <c r="G33" s="238" t="s">
        <v>214</v>
      </c>
      <c r="H33" s="238" t="s">
        <v>200</v>
      </c>
      <c r="I33" s="272">
        <v>23</v>
      </c>
      <c r="J33" s="272">
        <v>21</v>
      </c>
      <c r="K33" s="279">
        <f t="shared" ref="K33" si="13">+J33/I33</f>
        <v>0.91304347826086951</v>
      </c>
      <c r="L33" s="412">
        <v>3238297.48</v>
      </c>
      <c r="M33" s="412">
        <v>3209428.48</v>
      </c>
      <c r="N33" s="416">
        <v>3209428.48</v>
      </c>
      <c r="O33" s="416">
        <v>3209428.48</v>
      </c>
      <c r="P33" s="279">
        <f t="shared" ref="P33" si="14">+M33/L33</f>
        <v>0.99108513032595136</v>
      </c>
      <c r="Q33" s="279">
        <f t="shared" ref="Q33" si="15">+K33/P33</f>
        <v>0.92125635863448452</v>
      </c>
      <c r="R33" s="261"/>
      <c r="S33" s="261"/>
      <c r="T33" s="261"/>
      <c r="U33" s="261"/>
      <c r="V33" s="261"/>
      <c r="W33" s="261"/>
    </row>
    <row r="34" spans="1:23" ht="50.25" customHeight="1">
      <c r="A34" s="240"/>
      <c r="B34" s="425"/>
      <c r="C34" s="425"/>
      <c r="D34" s="425"/>
      <c r="E34" s="425"/>
      <c r="F34" s="426" t="s">
        <v>198</v>
      </c>
      <c r="G34" s="238" t="s">
        <v>837</v>
      </c>
      <c r="H34" s="238" t="s">
        <v>200</v>
      </c>
      <c r="I34" s="272">
        <v>21</v>
      </c>
      <c r="J34" s="272">
        <v>21</v>
      </c>
      <c r="K34" s="279">
        <f t="shared" ref="K34:K41" si="16">+J34/I34</f>
        <v>1</v>
      </c>
      <c r="L34" s="412">
        <v>528072</v>
      </c>
      <c r="M34" s="414">
        <v>528072</v>
      </c>
      <c r="N34" s="414">
        <v>528072</v>
      </c>
      <c r="O34" s="414">
        <v>528072</v>
      </c>
      <c r="P34" s="278">
        <v>0</v>
      </c>
      <c r="Q34" s="278">
        <v>0</v>
      </c>
      <c r="R34" s="261"/>
    </row>
    <row r="35" spans="1:23" ht="47.25" customHeight="1">
      <c r="A35" s="240"/>
      <c r="B35" s="425"/>
      <c r="C35" s="425"/>
      <c r="D35" s="425"/>
      <c r="E35" s="425">
        <v>487</v>
      </c>
      <c r="F35" s="426"/>
      <c r="G35" s="238" t="s">
        <v>215</v>
      </c>
      <c r="H35" s="238" t="s">
        <v>200</v>
      </c>
      <c r="I35" s="272">
        <v>12</v>
      </c>
      <c r="J35" s="272">
        <v>12</v>
      </c>
      <c r="K35" s="279">
        <f t="shared" ref="K35" si="17">+J35/I35</f>
        <v>1</v>
      </c>
      <c r="L35" s="283">
        <v>1646043.79</v>
      </c>
      <c r="M35" s="283">
        <v>1644382.01</v>
      </c>
      <c r="N35" s="283">
        <v>1644382.01</v>
      </c>
      <c r="O35" s="283">
        <v>1644382.01</v>
      </c>
      <c r="P35" s="279">
        <v>0</v>
      </c>
      <c r="Q35" s="279">
        <v>0</v>
      </c>
      <c r="R35" s="261"/>
      <c r="S35" s="261"/>
    </row>
    <row r="36" spans="1:23" s="265" customFormat="1" ht="29.25" customHeight="1">
      <c r="A36" s="240"/>
      <c r="B36" s="425"/>
      <c r="C36" s="425"/>
      <c r="D36" s="425"/>
      <c r="E36" s="425"/>
      <c r="F36" s="426" t="s">
        <v>205</v>
      </c>
      <c r="G36" s="238" t="s">
        <v>838</v>
      </c>
      <c r="H36" s="238" t="s">
        <v>200</v>
      </c>
      <c r="I36" s="272">
        <v>12</v>
      </c>
      <c r="J36" s="272">
        <v>12</v>
      </c>
      <c r="K36" s="279">
        <f t="shared" si="16"/>
        <v>1</v>
      </c>
      <c r="L36" s="283">
        <v>373466</v>
      </c>
      <c r="M36" s="283">
        <v>373466</v>
      </c>
      <c r="N36" s="283">
        <v>373466</v>
      </c>
      <c r="O36" s="283">
        <v>373466</v>
      </c>
      <c r="P36" s="279">
        <f t="shared" si="11"/>
        <v>1</v>
      </c>
      <c r="Q36" s="279">
        <f t="shared" si="12"/>
        <v>1</v>
      </c>
    </row>
    <row r="37" spans="1:23" s="265" customFormat="1" ht="33" customHeight="1">
      <c r="A37" s="240"/>
      <c r="B37" s="425"/>
      <c r="C37" s="425"/>
      <c r="D37" s="425"/>
      <c r="E37" s="425">
        <v>488</v>
      </c>
      <c r="F37" s="426"/>
      <c r="G37" s="238" t="s">
        <v>216</v>
      </c>
      <c r="H37" s="238" t="s">
        <v>200</v>
      </c>
      <c r="I37" s="272">
        <v>0</v>
      </c>
      <c r="J37" s="272">
        <v>0</v>
      </c>
      <c r="K37" s="279">
        <v>0</v>
      </c>
      <c r="L37" s="284">
        <v>0</v>
      </c>
      <c r="M37" s="284">
        <v>0</v>
      </c>
      <c r="N37" s="284">
        <v>0</v>
      </c>
      <c r="O37" s="284">
        <v>0</v>
      </c>
      <c r="P37" s="279">
        <v>0</v>
      </c>
      <c r="Q37" s="279">
        <v>0</v>
      </c>
    </row>
    <row r="38" spans="1:23" s="265" customFormat="1" ht="33" customHeight="1">
      <c r="A38" s="240"/>
      <c r="B38" s="425"/>
      <c r="C38" s="425"/>
      <c r="D38" s="425"/>
      <c r="E38" s="425"/>
      <c r="F38" s="426" t="s">
        <v>205</v>
      </c>
      <c r="G38" s="238" t="s">
        <v>838</v>
      </c>
      <c r="H38" s="238" t="s">
        <v>200</v>
      </c>
      <c r="I38" s="272">
        <v>0</v>
      </c>
      <c r="J38" s="272">
        <v>0</v>
      </c>
      <c r="K38" s="279">
        <v>0</v>
      </c>
      <c r="L38" s="284">
        <v>0</v>
      </c>
      <c r="M38" s="284">
        <v>0</v>
      </c>
      <c r="N38" s="284">
        <v>0</v>
      </c>
      <c r="O38" s="284">
        <v>0</v>
      </c>
      <c r="P38" s="279">
        <v>0</v>
      </c>
      <c r="Q38" s="279">
        <v>0</v>
      </c>
    </row>
    <row r="39" spans="1:23" s="265" customFormat="1" ht="24">
      <c r="A39" s="240"/>
      <c r="B39" s="425"/>
      <c r="C39" s="425"/>
      <c r="D39" s="425"/>
      <c r="E39" s="425">
        <v>489</v>
      </c>
      <c r="F39" s="425"/>
      <c r="G39" s="238" t="s">
        <v>217</v>
      </c>
      <c r="H39" s="238" t="s">
        <v>200</v>
      </c>
      <c r="I39" s="272">
        <v>0</v>
      </c>
      <c r="J39" s="272">
        <v>0</v>
      </c>
      <c r="K39" s="279">
        <v>0</v>
      </c>
      <c r="L39" s="284">
        <v>0</v>
      </c>
      <c r="M39" s="284">
        <v>0</v>
      </c>
      <c r="N39" s="284">
        <v>0</v>
      </c>
      <c r="O39" s="284">
        <v>0</v>
      </c>
      <c r="P39" s="279">
        <v>0</v>
      </c>
      <c r="Q39" s="279">
        <v>0</v>
      </c>
    </row>
    <row r="40" spans="1:23" s="265" customFormat="1" ht="45" customHeight="1">
      <c r="A40" s="240"/>
      <c r="B40" s="425"/>
      <c r="C40" s="425"/>
      <c r="D40" s="425"/>
      <c r="E40" s="425"/>
      <c r="F40" s="425" t="s">
        <v>202</v>
      </c>
      <c r="G40" s="238" t="s">
        <v>841</v>
      </c>
      <c r="H40" s="238" t="s">
        <v>200</v>
      </c>
      <c r="I40" s="272">
        <v>0</v>
      </c>
      <c r="J40" s="272">
        <v>0</v>
      </c>
      <c r="K40" s="279">
        <v>0</v>
      </c>
      <c r="L40" s="284">
        <v>0</v>
      </c>
      <c r="M40" s="284">
        <v>0</v>
      </c>
      <c r="N40" s="284">
        <v>0</v>
      </c>
      <c r="O40" s="284">
        <v>0</v>
      </c>
      <c r="P40" s="279">
        <v>0</v>
      </c>
      <c r="Q40" s="279">
        <v>0</v>
      </c>
    </row>
    <row r="41" spans="1:23" s="265" customFormat="1" ht="36">
      <c r="A41" s="240"/>
      <c r="B41" s="425"/>
      <c r="C41" s="425"/>
      <c r="D41" s="425"/>
      <c r="E41" s="425">
        <v>491</v>
      </c>
      <c r="F41" s="425"/>
      <c r="G41" s="238" t="s">
        <v>218</v>
      </c>
      <c r="H41" s="238" t="s">
        <v>252</v>
      </c>
      <c r="I41" s="272">
        <v>1000</v>
      </c>
      <c r="J41" s="272">
        <v>1090</v>
      </c>
      <c r="K41" s="279">
        <f t="shared" si="16"/>
        <v>1.0900000000000001</v>
      </c>
      <c r="L41" s="283">
        <v>0</v>
      </c>
      <c r="M41" s="283">
        <v>0</v>
      </c>
      <c r="N41" s="283">
        <v>0</v>
      </c>
      <c r="O41" s="283">
        <v>0</v>
      </c>
      <c r="P41" s="279">
        <v>0</v>
      </c>
      <c r="Q41" s="279">
        <v>0</v>
      </c>
    </row>
    <row r="42" spans="1:23" s="265" customFormat="1" ht="38.25" customHeight="1">
      <c r="A42" s="240"/>
      <c r="B42" s="425"/>
      <c r="C42" s="425"/>
      <c r="D42" s="425"/>
      <c r="E42" s="425">
        <v>498</v>
      </c>
      <c r="F42" s="425"/>
      <c r="G42" s="238" t="s">
        <v>219</v>
      </c>
      <c r="H42" s="238" t="s">
        <v>200</v>
      </c>
      <c r="I42" s="272">
        <v>0</v>
      </c>
      <c r="J42" s="272">
        <v>0</v>
      </c>
      <c r="K42" s="279">
        <v>0</v>
      </c>
      <c r="L42" s="284">
        <v>0</v>
      </c>
      <c r="M42" s="284">
        <v>0</v>
      </c>
      <c r="N42" s="284">
        <v>0</v>
      </c>
      <c r="O42" s="284">
        <v>0</v>
      </c>
      <c r="P42" s="279">
        <v>0</v>
      </c>
      <c r="Q42" s="279">
        <v>0</v>
      </c>
    </row>
    <row r="43" spans="1:23" ht="24.75" customHeight="1">
      <c r="A43" s="240"/>
      <c r="B43" s="425"/>
      <c r="C43" s="425"/>
      <c r="D43" s="425"/>
      <c r="E43" s="425"/>
      <c r="F43" s="425" t="s">
        <v>205</v>
      </c>
      <c r="G43" s="238" t="s">
        <v>838</v>
      </c>
      <c r="H43" s="238" t="s">
        <v>200</v>
      </c>
      <c r="I43" s="272">
        <v>0</v>
      </c>
      <c r="J43" s="272">
        <v>0</v>
      </c>
      <c r="K43" s="279">
        <v>0</v>
      </c>
      <c r="L43" s="284">
        <v>0</v>
      </c>
      <c r="M43" s="284">
        <v>0</v>
      </c>
      <c r="N43" s="284">
        <v>0</v>
      </c>
      <c r="O43" s="284">
        <v>0</v>
      </c>
      <c r="P43" s="279">
        <v>0</v>
      </c>
      <c r="Q43" s="279">
        <v>0</v>
      </c>
    </row>
    <row r="44" spans="1:23" ht="27.75" customHeight="1">
      <c r="A44" s="240"/>
      <c r="B44" s="425"/>
      <c r="C44" s="425">
        <v>6</v>
      </c>
      <c r="D44" s="425"/>
      <c r="E44" s="425"/>
      <c r="F44" s="425"/>
      <c r="G44" s="237" t="s">
        <v>677</v>
      </c>
      <c r="H44" s="238"/>
      <c r="I44" s="270"/>
      <c r="J44" s="270"/>
      <c r="K44" s="278"/>
      <c r="L44" s="417">
        <f>+L45</f>
        <v>163670.01</v>
      </c>
      <c r="M44" s="417">
        <f t="shared" ref="M44:O45" si="18">+M45</f>
        <v>0</v>
      </c>
      <c r="N44" s="417">
        <f t="shared" si="18"/>
        <v>0</v>
      </c>
      <c r="O44" s="417">
        <f t="shared" si="18"/>
        <v>0</v>
      </c>
      <c r="P44" s="278"/>
      <c r="Q44" s="278"/>
    </row>
    <row r="45" spans="1:23" ht="36" customHeight="1">
      <c r="A45" s="240"/>
      <c r="B45" s="425"/>
      <c r="C45" s="425"/>
      <c r="D45" s="425">
        <v>9</v>
      </c>
      <c r="E45" s="425"/>
      <c r="F45" s="425"/>
      <c r="G45" s="237" t="s">
        <v>682</v>
      </c>
      <c r="H45" s="238"/>
      <c r="I45" s="270"/>
      <c r="J45" s="270"/>
      <c r="K45" s="278"/>
      <c r="L45" s="417">
        <f>+L46</f>
        <v>163670.01</v>
      </c>
      <c r="M45" s="417">
        <f t="shared" si="18"/>
        <v>0</v>
      </c>
      <c r="N45" s="417">
        <f t="shared" si="18"/>
        <v>0</v>
      </c>
      <c r="O45" s="417">
        <f t="shared" si="18"/>
        <v>0</v>
      </c>
      <c r="P45" s="278"/>
      <c r="Q45" s="278"/>
    </row>
    <row r="46" spans="1:23" ht="33" customHeight="1">
      <c r="A46" s="240"/>
      <c r="B46" s="425"/>
      <c r="C46" s="425"/>
      <c r="D46" s="425"/>
      <c r="E46" s="425">
        <v>537</v>
      </c>
      <c r="F46" s="425"/>
      <c r="G46" s="238" t="s">
        <v>221</v>
      </c>
      <c r="H46" s="238" t="s">
        <v>200</v>
      </c>
      <c r="I46" s="272">
        <v>0</v>
      </c>
      <c r="J46" s="272">
        <v>0</v>
      </c>
      <c r="K46" s="279">
        <v>0</v>
      </c>
      <c r="L46" s="283">
        <v>163670.01</v>
      </c>
      <c r="M46" s="283">
        <v>0</v>
      </c>
      <c r="N46" s="283">
        <v>0</v>
      </c>
      <c r="O46" s="283">
        <v>0</v>
      </c>
      <c r="P46" s="279">
        <f>+M46/L46</f>
        <v>0</v>
      </c>
      <c r="Q46" s="279">
        <v>0</v>
      </c>
    </row>
    <row r="47" spans="1:23" ht="33" customHeight="1">
      <c r="A47" s="240"/>
      <c r="B47" s="425"/>
      <c r="C47" s="425"/>
      <c r="D47" s="425"/>
      <c r="E47" s="425"/>
      <c r="F47" s="426" t="s">
        <v>220</v>
      </c>
      <c r="G47" s="238" t="s">
        <v>842</v>
      </c>
      <c r="H47" s="238" t="s">
        <v>200</v>
      </c>
      <c r="I47" s="272">
        <v>0</v>
      </c>
      <c r="J47" s="272">
        <v>0</v>
      </c>
      <c r="K47" s="279">
        <v>0</v>
      </c>
      <c r="L47" s="283">
        <v>0</v>
      </c>
      <c r="M47" s="283">
        <v>0</v>
      </c>
      <c r="N47" s="283">
        <v>0</v>
      </c>
      <c r="O47" s="283">
        <v>0</v>
      </c>
      <c r="P47" s="279">
        <v>0</v>
      </c>
      <c r="Q47" s="279">
        <v>0</v>
      </c>
    </row>
    <row r="48" spans="1:23" ht="29.25" customHeight="1">
      <c r="A48" s="240"/>
      <c r="B48" s="425">
        <v>3</v>
      </c>
      <c r="C48" s="425"/>
      <c r="D48" s="425"/>
      <c r="E48" s="425"/>
      <c r="F48" s="425"/>
      <c r="G48" s="237" t="s">
        <v>683</v>
      </c>
      <c r="H48" s="238"/>
      <c r="I48" s="270"/>
      <c r="J48" s="270"/>
      <c r="K48" s="278"/>
      <c r="L48" s="417">
        <f>+L49+L59</f>
        <v>1612052</v>
      </c>
      <c r="M48" s="417">
        <f t="shared" ref="M48:O48" si="19">+M49+M59</f>
        <v>1612052</v>
      </c>
      <c r="N48" s="417">
        <f t="shared" si="19"/>
        <v>1612052</v>
      </c>
      <c r="O48" s="417">
        <f t="shared" si="19"/>
        <v>1612052</v>
      </c>
      <c r="P48" s="278"/>
      <c r="Q48" s="278"/>
    </row>
    <row r="49" spans="1:17" ht="24">
      <c r="A49" s="240"/>
      <c r="B49" s="425"/>
      <c r="C49" s="425">
        <v>2</v>
      </c>
      <c r="D49" s="425"/>
      <c r="E49" s="425"/>
      <c r="F49" s="425"/>
      <c r="G49" s="237" t="s">
        <v>684</v>
      </c>
      <c r="H49" s="238"/>
      <c r="I49" s="270"/>
      <c r="J49" s="270"/>
      <c r="K49" s="278"/>
      <c r="L49" s="417">
        <f>+L50</f>
        <v>1525332</v>
      </c>
      <c r="M49" s="417">
        <f t="shared" ref="M49:O49" si="20">+M50</f>
        <v>1525332</v>
      </c>
      <c r="N49" s="417">
        <f t="shared" si="20"/>
        <v>1525332</v>
      </c>
      <c r="O49" s="417">
        <f t="shared" si="20"/>
        <v>1525332</v>
      </c>
      <c r="P49" s="278"/>
      <c r="Q49" s="278"/>
    </row>
    <row r="50" spans="1:17">
      <c r="A50" s="240"/>
      <c r="B50" s="425"/>
      <c r="C50" s="425"/>
      <c r="D50" s="425">
        <v>1</v>
      </c>
      <c r="E50" s="425"/>
      <c r="F50" s="425"/>
      <c r="G50" s="237" t="s">
        <v>685</v>
      </c>
      <c r="H50" s="238"/>
      <c r="I50" s="270"/>
      <c r="J50" s="270"/>
      <c r="K50" s="278"/>
      <c r="L50" s="417">
        <f>+L52+L54+L56</f>
        <v>1525332</v>
      </c>
      <c r="M50" s="417">
        <f t="shared" ref="M50:O50" si="21">+M52+M54+M56</f>
        <v>1525332</v>
      </c>
      <c r="N50" s="417">
        <f t="shared" si="21"/>
        <v>1525332</v>
      </c>
      <c r="O50" s="417">
        <f t="shared" si="21"/>
        <v>1525332</v>
      </c>
      <c r="P50" s="278"/>
      <c r="Q50" s="278"/>
    </row>
    <row r="51" spans="1:17" ht="24" customHeight="1">
      <c r="A51" s="240"/>
      <c r="B51" s="425"/>
      <c r="C51" s="425"/>
      <c r="D51" s="425"/>
      <c r="E51" s="425">
        <v>546</v>
      </c>
      <c r="F51" s="426"/>
      <c r="G51" s="238" t="s">
        <v>223</v>
      </c>
      <c r="H51" s="238" t="s">
        <v>248</v>
      </c>
      <c r="I51" s="270">
        <v>36</v>
      </c>
      <c r="J51" s="270">
        <v>36</v>
      </c>
      <c r="K51" s="278">
        <f>+J51/I51</f>
        <v>1</v>
      </c>
      <c r="L51" s="282">
        <v>1130528</v>
      </c>
      <c r="M51" s="282">
        <v>1130528</v>
      </c>
      <c r="N51" s="282">
        <v>1130528</v>
      </c>
      <c r="O51" s="282">
        <v>1130528</v>
      </c>
      <c r="P51" s="278">
        <f>+M51/L51</f>
        <v>1</v>
      </c>
      <c r="Q51" s="278">
        <f>+K51/P51</f>
        <v>1</v>
      </c>
    </row>
    <row r="52" spans="1:17" ht="24" customHeight="1">
      <c r="A52" s="240"/>
      <c r="B52" s="425"/>
      <c r="C52" s="425"/>
      <c r="D52" s="425"/>
      <c r="E52" s="425"/>
      <c r="F52" s="426" t="s">
        <v>222</v>
      </c>
      <c r="G52" s="238" t="s">
        <v>843</v>
      </c>
      <c r="H52" s="238"/>
      <c r="I52" s="270">
        <v>36</v>
      </c>
      <c r="J52" s="270">
        <v>36</v>
      </c>
      <c r="K52" s="278">
        <f>+J52/I52</f>
        <v>1</v>
      </c>
      <c r="L52" s="282">
        <v>1130528</v>
      </c>
      <c r="M52" s="282">
        <v>1130528</v>
      </c>
      <c r="N52" s="282">
        <v>1130528</v>
      </c>
      <c r="O52" s="282">
        <v>1130528</v>
      </c>
      <c r="P52" s="278">
        <f>+M52/L52</f>
        <v>1</v>
      </c>
      <c r="Q52" s="278">
        <v>0</v>
      </c>
    </row>
    <row r="53" spans="1:17" ht="31.5" customHeight="1">
      <c r="A53" s="240"/>
      <c r="B53" s="425"/>
      <c r="C53" s="425"/>
      <c r="D53" s="425"/>
      <c r="E53" s="425">
        <v>547</v>
      </c>
      <c r="F53" s="426"/>
      <c r="G53" s="238" t="s">
        <v>224</v>
      </c>
      <c r="H53" s="238" t="s">
        <v>248</v>
      </c>
      <c r="I53" s="270">
        <v>5</v>
      </c>
      <c r="J53" s="270">
        <v>7</v>
      </c>
      <c r="K53" s="278">
        <f t="shared" ref="K53:K55" si="22">+J53/I53</f>
        <v>1.4</v>
      </c>
      <c r="L53" s="282">
        <v>208324</v>
      </c>
      <c r="M53" s="282">
        <v>208324</v>
      </c>
      <c r="N53" s="282">
        <v>208324</v>
      </c>
      <c r="O53" s="282">
        <v>208324</v>
      </c>
      <c r="P53" s="279">
        <f>+M53/L53</f>
        <v>1</v>
      </c>
      <c r="Q53" s="279">
        <f t="shared" ref="Q53:Q55" si="23">+K53/P53</f>
        <v>1.4</v>
      </c>
    </row>
    <row r="54" spans="1:17" ht="31.5" customHeight="1">
      <c r="A54" s="240"/>
      <c r="B54" s="425"/>
      <c r="C54" s="425"/>
      <c r="D54" s="425"/>
      <c r="E54" s="425"/>
      <c r="F54" s="426" t="s">
        <v>222</v>
      </c>
      <c r="G54" s="238" t="s">
        <v>843</v>
      </c>
      <c r="H54" s="238"/>
      <c r="I54" s="270">
        <v>5</v>
      </c>
      <c r="J54" s="270">
        <v>7</v>
      </c>
      <c r="K54" s="278">
        <f t="shared" ref="K54" si="24">+J54/I54</f>
        <v>1.4</v>
      </c>
      <c r="L54" s="282">
        <v>208324</v>
      </c>
      <c r="M54" s="282">
        <v>208324</v>
      </c>
      <c r="N54" s="282">
        <v>208324</v>
      </c>
      <c r="O54" s="282">
        <v>208324</v>
      </c>
      <c r="P54" s="279">
        <v>0</v>
      </c>
      <c r="Q54" s="279">
        <v>0</v>
      </c>
    </row>
    <row r="55" spans="1:17" ht="31.5" customHeight="1">
      <c r="A55" s="240"/>
      <c r="B55" s="425"/>
      <c r="C55" s="425"/>
      <c r="D55" s="425"/>
      <c r="E55" s="425">
        <v>548</v>
      </c>
      <c r="F55" s="426"/>
      <c r="G55" s="238" t="s">
        <v>225</v>
      </c>
      <c r="H55" s="238" t="s">
        <v>686</v>
      </c>
      <c r="I55" s="270">
        <v>7</v>
      </c>
      <c r="J55" s="270">
        <v>8</v>
      </c>
      <c r="K55" s="278">
        <f t="shared" si="22"/>
        <v>1.1428571428571428</v>
      </c>
      <c r="L55" s="282">
        <v>186480</v>
      </c>
      <c r="M55" s="282">
        <v>186480</v>
      </c>
      <c r="N55" s="282">
        <v>186480</v>
      </c>
      <c r="O55" s="282">
        <v>186480</v>
      </c>
      <c r="P55" s="279">
        <f>+M55/L55</f>
        <v>1</v>
      </c>
      <c r="Q55" s="279">
        <f t="shared" si="23"/>
        <v>1.1428571428571428</v>
      </c>
    </row>
    <row r="56" spans="1:17" ht="31.5" customHeight="1">
      <c r="A56" s="240"/>
      <c r="B56" s="425"/>
      <c r="C56" s="425"/>
      <c r="D56" s="425"/>
      <c r="E56" s="425"/>
      <c r="F56" s="426" t="s">
        <v>222</v>
      </c>
      <c r="G56" s="238" t="s">
        <v>843</v>
      </c>
      <c r="H56" s="238"/>
      <c r="I56" s="270">
        <v>7</v>
      </c>
      <c r="J56" s="270">
        <v>8</v>
      </c>
      <c r="K56" s="278">
        <f t="shared" ref="K56" si="25">+J56/I56</f>
        <v>1.1428571428571428</v>
      </c>
      <c r="L56" s="282">
        <v>186480</v>
      </c>
      <c r="M56" s="282">
        <v>186480</v>
      </c>
      <c r="N56" s="282">
        <v>186480</v>
      </c>
      <c r="O56" s="282">
        <v>186480</v>
      </c>
      <c r="P56" s="279">
        <v>0</v>
      </c>
      <c r="Q56" s="279">
        <v>0</v>
      </c>
    </row>
    <row r="57" spans="1:17">
      <c r="A57" s="240"/>
      <c r="B57" s="425"/>
      <c r="C57" s="425"/>
      <c r="D57" s="425"/>
      <c r="E57" s="425"/>
      <c r="F57" s="425"/>
      <c r="G57" s="242"/>
      <c r="H57" s="238"/>
      <c r="I57" s="270"/>
      <c r="J57" s="270"/>
      <c r="K57" s="278"/>
      <c r="L57" s="262"/>
      <c r="M57" s="262"/>
      <c r="N57" s="262"/>
      <c r="O57" s="262"/>
      <c r="P57" s="278"/>
      <c r="Q57" s="278"/>
    </row>
    <row r="58" spans="1:17" ht="24">
      <c r="A58" s="240"/>
      <c r="B58" s="425"/>
      <c r="C58" s="425">
        <v>9</v>
      </c>
      <c r="D58" s="425"/>
      <c r="E58" s="425"/>
      <c r="F58" s="425"/>
      <c r="G58" s="237" t="s">
        <v>687</v>
      </c>
      <c r="H58" s="238"/>
      <c r="I58" s="270"/>
      <c r="J58" s="270"/>
      <c r="K58" s="278"/>
      <c r="L58" s="262"/>
      <c r="M58" s="262"/>
      <c r="N58" s="262"/>
      <c r="O58" s="262"/>
      <c r="P58" s="278"/>
      <c r="Q58" s="278"/>
    </row>
    <row r="59" spans="1:17">
      <c r="A59" s="240"/>
      <c r="B59" s="425"/>
      <c r="C59" s="425"/>
      <c r="D59" s="425">
        <v>3</v>
      </c>
      <c r="E59" s="425"/>
      <c r="F59" s="425"/>
      <c r="G59" s="237" t="s">
        <v>688</v>
      </c>
      <c r="H59" s="238"/>
      <c r="I59" s="270"/>
      <c r="J59" s="270"/>
      <c r="K59" s="278"/>
      <c r="L59" s="417">
        <f>+L60</f>
        <v>86720</v>
      </c>
      <c r="M59" s="417">
        <f t="shared" ref="M59:O59" si="26">+M60</f>
        <v>86720</v>
      </c>
      <c r="N59" s="417">
        <f t="shared" si="26"/>
        <v>86720</v>
      </c>
      <c r="O59" s="417">
        <f t="shared" si="26"/>
        <v>86720</v>
      </c>
      <c r="P59" s="278"/>
      <c r="Q59" s="278"/>
    </row>
    <row r="60" spans="1:17" ht="27" customHeight="1">
      <c r="A60" s="240"/>
      <c r="B60" s="425"/>
      <c r="C60" s="425"/>
      <c r="D60" s="425"/>
      <c r="E60" s="425">
        <v>552</v>
      </c>
      <c r="F60" s="426"/>
      <c r="G60" s="238" t="s">
        <v>226</v>
      </c>
      <c r="H60" s="238" t="s">
        <v>248</v>
      </c>
      <c r="I60" s="270">
        <v>18</v>
      </c>
      <c r="J60" s="270">
        <v>18</v>
      </c>
      <c r="K60" s="278">
        <f>+J60/I60</f>
        <v>1</v>
      </c>
      <c r="L60" s="282">
        <v>86720</v>
      </c>
      <c r="M60" s="282">
        <v>86720</v>
      </c>
      <c r="N60" s="282">
        <v>86720</v>
      </c>
      <c r="O60" s="282">
        <v>86720</v>
      </c>
      <c r="P60" s="279">
        <f>+M60/L60</f>
        <v>1</v>
      </c>
      <c r="Q60" s="279">
        <f>+K60/P60</f>
        <v>1</v>
      </c>
    </row>
    <row r="61" spans="1:17" ht="27" customHeight="1">
      <c r="A61" s="240"/>
      <c r="B61" s="425"/>
      <c r="C61" s="425"/>
      <c r="D61" s="425"/>
      <c r="E61" s="425"/>
      <c r="F61" s="426" t="s">
        <v>202</v>
      </c>
      <c r="G61" s="238" t="s">
        <v>841</v>
      </c>
      <c r="H61" s="238" t="s">
        <v>248</v>
      </c>
      <c r="I61" s="270">
        <v>18</v>
      </c>
      <c r="J61" s="270">
        <v>18</v>
      </c>
      <c r="K61" s="278">
        <f>+J61/I61</f>
        <v>1</v>
      </c>
      <c r="L61" s="282">
        <v>86720</v>
      </c>
      <c r="M61" s="282">
        <v>86720</v>
      </c>
      <c r="N61" s="282">
        <v>86720</v>
      </c>
      <c r="O61" s="282">
        <v>86720</v>
      </c>
      <c r="P61" s="279">
        <v>0</v>
      </c>
      <c r="Q61" s="279">
        <v>0</v>
      </c>
    </row>
    <row r="62" spans="1:17" ht="18.75" customHeight="1">
      <c r="A62" s="240"/>
      <c r="B62" s="425"/>
      <c r="C62" s="425"/>
      <c r="D62" s="425"/>
      <c r="E62" s="425">
        <v>553</v>
      </c>
      <c r="F62" s="425"/>
      <c r="G62" s="238" t="s">
        <v>227</v>
      </c>
      <c r="H62" s="238" t="s">
        <v>248</v>
      </c>
      <c r="I62" s="270">
        <v>0</v>
      </c>
      <c r="J62" s="270">
        <v>0</v>
      </c>
      <c r="K62" s="278">
        <v>0</v>
      </c>
      <c r="L62" s="282">
        <v>0</v>
      </c>
      <c r="M62" s="282">
        <v>0</v>
      </c>
      <c r="N62" s="282">
        <v>0</v>
      </c>
      <c r="O62" s="282">
        <v>0</v>
      </c>
      <c r="P62" s="278">
        <v>0</v>
      </c>
      <c r="Q62" s="278">
        <v>0</v>
      </c>
    </row>
    <row r="63" spans="1:17">
      <c r="A63" s="425"/>
      <c r="B63" s="425"/>
      <c r="C63" s="425"/>
      <c r="D63" s="425"/>
      <c r="E63" s="425"/>
      <c r="F63" s="425"/>
      <c r="G63" s="243"/>
      <c r="H63" s="238"/>
      <c r="I63" s="270"/>
      <c r="J63" s="270"/>
      <c r="K63" s="278"/>
      <c r="L63" s="262"/>
      <c r="M63" s="262"/>
      <c r="N63" s="262"/>
      <c r="O63" s="262"/>
      <c r="P63" s="278"/>
      <c r="Q63" s="278"/>
    </row>
    <row r="64" spans="1:17" ht="24">
      <c r="A64" s="425">
        <v>2</v>
      </c>
      <c r="B64" s="425"/>
      <c r="C64" s="425"/>
      <c r="D64" s="425"/>
      <c r="E64" s="425"/>
      <c r="F64" s="425"/>
      <c r="G64" s="237" t="s">
        <v>689</v>
      </c>
      <c r="H64" s="238"/>
      <c r="I64" s="270"/>
      <c r="J64" s="270"/>
      <c r="K64" s="278"/>
      <c r="L64" s="262">
        <f>+L65</f>
        <v>0</v>
      </c>
      <c r="M64" s="416">
        <f t="shared" ref="M64:O64" si="27">+M65</f>
        <v>0</v>
      </c>
      <c r="N64" s="416">
        <f t="shared" si="27"/>
        <v>0</v>
      </c>
      <c r="O64" s="416">
        <f t="shared" si="27"/>
        <v>0</v>
      </c>
      <c r="P64" s="278"/>
      <c r="Q64" s="278"/>
    </row>
    <row r="65" spans="1:17">
      <c r="A65" s="425"/>
      <c r="B65" s="425">
        <v>1</v>
      </c>
      <c r="C65" s="425"/>
      <c r="D65" s="425"/>
      <c r="E65" s="425"/>
      <c r="F65" s="425"/>
      <c r="G65" s="237" t="s">
        <v>673</v>
      </c>
      <c r="H65" s="238"/>
      <c r="I65" s="270"/>
      <c r="J65" s="270"/>
      <c r="K65" s="278"/>
      <c r="L65" s="262">
        <f>+L66</f>
        <v>0</v>
      </c>
      <c r="M65" s="414">
        <f t="shared" ref="M65:O67" si="28">+M66</f>
        <v>0</v>
      </c>
      <c r="N65" s="414">
        <f t="shared" si="28"/>
        <v>0</v>
      </c>
      <c r="O65" s="414">
        <f t="shared" si="28"/>
        <v>0</v>
      </c>
      <c r="P65" s="278"/>
      <c r="Q65" s="278"/>
    </row>
    <row r="66" spans="1:17" ht="24">
      <c r="A66" s="425"/>
      <c r="B66" s="425"/>
      <c r="C66" s="425">
        <v>7</v>
      </c>
      <c r="D66" s="425"/>
      <c r="E66" s="425"/>
      <c r="F66" s="425"/>
      <c r="G66" s="237" t="s">
        <v>690</v>
      </c>
      <c r="H66" s="238"/>
      <c r="I66" s="270"/>
      <c r="J66" s="270"/>
      <c r="K66" s="278"/>
      <c r="L66" s="262">
        <f>+L67</f>
        <v>0</v>
      </c>
      <c r="M66" s="414">
        <f t="shared" si="28"/>
        <v>0</v>
      </c>
      <c r="N66" s="414">
        <f t="shared" si="28"/>
        <v>0</v>
      </c>
      <c r="O66" s="414">
        <f t="shared" si="28"/>
        <v>0</v>
      </c>
      <c r="P66" s="278"/>
      <c r="Q66" s="278"/>
    </row>
    <row r="67" spans="1:17" ht="19.5" customHeight="1">
      <c r="A67" s="425"/>
      <c r="B67" s="425"/>
      <c r="C67" s="425"/>
      <c r="D67" s="425">
        <v>2</v>
      </c>
      <c r="E67" s="425"/>
      <c r="F67" s="425"/>
      <c r="G67" s="237" t="s">
        <v>691</v>
      </c>
      <c r="H67" s="238"/>
      <c r="I67" s="270"/>
      <c r="J67" s="270"/>
      <c r="K67" s="278"/>
      <c r="L67" s="262">
        <f>+L68</f>
        <v>0</v>
      </c>
      <c r="M67" s="414">
        <f t="shared" si="28"/>
        <v>0</v>
      </c>
      <c r="N67" s="414">
        <f t="shared" si="28"/>
        <v>0</v>
      </c>
      <c r="O67" s="414">
        <f t="shared" si="28"/>
        <v>0</v>
      </c>
      <c r="P67" s="278"/>
      <c r="Q67" s="278"/>
    </row>
    <row r="68" spans="1:17" ht="31.5" customHeight="1">
      <c r="A68" s="425"/>
      <c r="B68" s="425"/>
      <c r="C68" s="425"/>
      <c r="D68" s="425"/>
      <c r="E68" s="425">
        <v>301</v>
      </c>
      <c r="F68" s="425"/>
      <c r="G68" s="238" t="s">
        <v>229</v>
      </c>
      <c r="H68" s="238" t="s">
        <v>251</v>
      </c>
      <c r="I68" s="270">
        <v>0</v>
      </c>
      <c r="J68" s="270">
        <v>0</v>
      </c>
      <c r="K68" s="278">
        <v>0</v>
      </c>
      <c r="L68" s="285">
        <v>0</v>
      </c>
      <c r="M68" s="285">
        <v>0</v>
      </c>
      <c r="N68" s="285">
        <v>0</v>
      </c>
      <c r="O68" s="285">
        <v>0</v>
      </c>
      <c r="P68" s="278">
        <v>0</v>
      </c>
      <c r="Q68" s="278">
        <v>0</v>
      </c>
    </row>
    <row r="69" spans="1:17">
      <c r="A69" s="425"/>
      <c r="B69" s="425"/>
      <c r="C69" s="425"/>
      <c r="D69" s="425"/>
      <c r="E69" s="425"/>
      <c r="F69" s="425"/>
      <c r="G69" s="244"/>
      <c r="H69" s="238"/>
      <c r="I69" s="270"/>
      <c r="J69" s="270"/>
      <c r="K69" s="278"/>
      <c r="L69" s="262"/>
      <c r="M69" s="262"/>
      <c r="N69" s="262"/>
      <c r="O69" s="262"/>
      <c r="P69" s="278"/>
      <c r="Q69" s="278"/>
    </row>
    <row r="70" spans="1:17" ht="21" customHeight="1">
      <c r="A70" s="425">
        <v>3</v>
      </c>
      <c r="B70" s="425"/>
      <c r="C70" s="425"/>
      <c r="D70" s="425"/>
      <c r="E70" s="425"/>
      <c r="F70" s="425"/>
      <c r="G70" s="237" t="s">
        <v>683</v>
      </c>
      <c r="H70" s="238"/>
      <c r="I70" s="270"/>
      <c r="J70" s="270"/>
      <c r="K70" s="278"/>
      <c r="L70" s="417">
        <f>+L71</f>
        <v>12910140.41</v>
      </c>
      <c r="M70" s="417">
        <f t="shared" ref="M70:O71" si="29">+M71</f>
        <v>12845140.41</v>
      </c>
      <c r="N70" s="417">
        <f t="shared" si="29"/>
        <v>12845140.41</v>
      </c>
      <c r="O70" s="417">
        <f t="shared" si="29"/>
        <v>12845140.41</v>
      </c>
      <c r="P70" s="278"/>
      <c r="Q70" s="278"/>
    </row>
    <row r="71" spans="1:17" ht="21" customHeight="1">
      <c r="A71" s="425"/>
      <c r="B71" s="425">
        <v>3</v>
      </c>
      <c r="C71" s="425"/>
      <c r="D71" s="425"/>
      <c r="E71" s="425"/>
      <c r="F71" s="425"/>
      <c r="G71" s="237" t="s">
        <v>692</v>
      </c>
      <c r="H71" s="238"/>
      <c r="I71" s="270"/>
      <c r="J71" s="270"/>
      <c r="K71" s="278"/>
      <c r="L71" s="417">
        <f>+L72</f>
        <v>12910140.41</v>
      </c>
      <c r="M71" s="417">
        <f t="shared" si="29"/>
        <v>12845140.41</v>
      </c>
      <c r="N71" s="417">
        <f t="shared" si="29"/>
        <v>12845140.41</v>
      </c>
      <c r="O71" s="417">
        <f t="shared" si="29"/>
        <v>12845140.41</v>
      </c>
      <c r="P71" s="278"/>
      <c r="Q71" s="278"/>
    </row>
    <row r="72" spans="1:17" ht="27" customHeight="1">
      <c r="A72" s="425"/>
      <c r="B72" s="425"/>
      <c r="C72" s="425">
        <v>2</v>
      </c>
      <c r="D72" s="425"/>
      <c r="E72" s="425"/>
      <c r="F72" s="425"/>
      <c r="G72" s="237" t="s">
        <v>684</v>
      </c>
      <c r="H72" s="238"/>
      <c r="I72" s="270"/>
      <c r="J72" s="270"/>
      <c r="K72" s="278"/>
      <c r="L72" s="417">
        <f>+L73+L96</f>
        <v>12910140.41</v>
      </c>
      <c r="M72" s="417">
        <f>+M73+M96</f>
        <v>12845140.41</v>
      </c>
      <c r="N72" s="417">
        <f>+N73+N96</f>
        <v>12845140.41</v>
      </c>
      <c r="O72" s="417">
        <f>+O73+O96</f>
        <v>12845140.41</v>
      </c>
      <c r="P72" s="278"/>
      <c r="Q72" s="278"/>
    </row>
    <row r="73" spans="1:17" ht="21" customHeight="1">
      <c r="A73" s="425"/>
      <c r="B73" s="425"/>
      <c r="C73" s="425"/>
      <c r="D73" s="425">
        <v>1</v>
      </c>
      <c r="E73" s="425"/>
      <c r="F73" s="425"/>
      <c r="G73" s="237" t="s">
        <v>685</v>
      </c>
      <c r="H73" s="238"/>
      <c r="I73" s="270"/>
      <c r="J73" s="270"/>
      <c r="K73" s="278"/>
      <c r="L73" s="417">
        <f>+L74+L76+L78+L80+L82+L84+L86+L88+L90+L92+L94</f>
        <v>12306482.41</v>
      </c>
      <c r="M73" s="417">
        <f t="shared" ref="M73:O73" si="30">+M74+M76+M78+M80+M82+M84+M86+M88+M90+M92+M94</f>
        <v>12241482.41</v>
      </c>
      <c r="N73" s="417">
        <f t="shared" si="30"/>
        <v>12241482.41</v>
      </c>
      <c r="O73" s="417">
        <f t="shared" si="30"/>
        <v>12241482.41</v>
      </c>
      <c r="P73" s="278"/>
      <c r="Q73" s="278"/>
    </row>
    <row r="74" spans="1:17" ht="45" customHeight="1">
      <c r="A74" s="425"/>
      <c r="B74" s="425"/>
      <c r="C74" s="425"/>
      <c r="D74" s="425"/>
      <c r="E74" s="425">
        <v>352</v>
      </c>
      <c r="F74" s="426"/>
      <c r="G74" s="238" t="s">
        <v>231</v>
      </c>
      <c r="H74" s="238" t="s">
        <v>248</v>
      </c>
      <c r="I74" s="270">
        <v>0</v>
      </c>
      <c r="J74" s="270">
        <v>0</v>
      </c>
      <c r="K74" s="278">
        <v>0</v>
      </c>
      <c r="L74" s="282">
        <v>0</v>
      </c>
      <c r="M74" s="282">
        <v>0</v>
      </c>
      <c r="N74" s="282">
        <v>0</v>
      </c>
      <c r="O74" s="282">
        <v>0</v>
      </c>
      <c r="P74" s="278">
        <v>0</v>
      </c>
      <c r="Q74" s="278">
        <v>0</v>
      </c>
    </row>
    <row r="75" spans="1:17" ht="45" customHeight="1">
      <c r="A75" s="425"/>
      <c r="B75" s="425"/>
      <c r="C75" s="425"/>
      <c r="D75" s="425"/>
      <c r="E75" s="425"/>
      <c r="F75" s="426" t="s">
        <v>220</v>
      </c>
      <c r="G75" s="238" t="s">
        <v>842</v>
      </c>
      <c r="H75" s="238" t="s">
        <v>248</v>
      </c>
      <c r="I75" s="270">
        <v>0</v>
      </c>
      <c r="J75" s="270">
        <v>0</v>
      </c>
      <c r="K75" s="278">
        <v>0</v>
      </c>
      <c r="L75" s="282">
        <v>0</v>
      </c>
      <c r="M75" s="282">
        <v>0</v>
      </c>
      <c r="N75" s="282">
        <v>0</v>
      </c>
      <c r="O75" s="282">
        <v>0</v>
      </c>
      <c r="P75" s="278"/>
      <c r="Q75" s="278"/>
    </row>
    <row r="76" spans="1:17" ht="24">
      <c r="A76" s="425"/>
      <c r="B76" s="425"/>
      <c r="C76" s="425"/>
      <c r="D76" s="425"/>
      <c r="E76" s="425">
        <v>353</v>
      </c>
      <c r="G76" s="238" t="s">
        <v>232</v>
      </c>
      <c r="H76" s="238" t="s">
        <v>248</v>
      </c>
      <c r="I76" s="270">
        <v>0</v>
      </c>
      <c r="J76" s="270">
        <v>0</v>
      </c>
      <c r="K76" s="278">
        <v>0</v>
      </c>
      <c r="L76" s="282">
        <v>0</v>
      </c>
      <c r="M76" s="282">
        <v>0</v>
      </c>
      <c r="N76" s="282">
        <v>0</v>
      </c>
      <c r="O76" s="282">
        <v>0</v>
      </c>
      <c r="P76" s="278">
        <v>0</v>
      </c>
      <c r="Q76" s="278">
        <v>0</v>
      </c>
    </row>
    <row r="77" spans="1:17" ht="34.5" customHeight="1">
      <c r="A77" s="425"/>
      <c r="B77" s="425"/>
      <c r="C77" s="425"/>
      <c r="D77" s="425"/>
      <c r="E77" s="425"/>
      <c r="F77" s="426" t="s">
        <v>220</v>
      </c>
      <c r="G77" s="238" t="s">
        <v>842</v>
      </c>
      <c r="H77" s="238" t="s">
        <v>248</v>
      </c>
      <c r="I77" s="270">
        <v>0</v>
      </c>
      <c r="J77" s="270">
        <v>0</v>
      </c>
      <c r="K77" s="278">
        <v>0</v>
      </c>
      <c r="L77" s="282">
        <v>0</v>
      </c>
      <c r="M77" s="282">
        <v>0</v>
      </c>
      <c r="N77" s="282">
        <v>0</v>
      </c>
      <c r="O77" s="282">
        <v>0</v>
      </c>
      <c r="P77" s="278"/>
      <c r="Q77" s="278"/>
    </row>
    <row r="78" spans="1:17" s="265" customFormat="1" ht="39.75" customHeight="1">
      <c r="A78" s="425"/>
      <c r="B78" s="425"/>
      <c r="C78" s="425"/>
      <c r="D78" s="425"/>
      <c r="E78" s="425">
        <v>354</v>
      </c>
      <c r="F78" s="426"/>
      <c r="G78" s="238" t="s">
        <v>233</v>
      </c>
      <c r="H78" s="238" t="s">
        <v>248</v>
      </c>
      <c r="I78" s="272">
        <v>46</v>
      </c>
      <c r="J78" s="272">
        <v>46</v>
      </c>
      <c r="K78" s="278">
        <f t="shared" ref="K78:K95" si="31">+J78/I78</f>
        <v>1</v>
      </c>
      <c r="L78" s="283">
        <v>1159592</v>
      </c>
      <c r="M78" s="283">
        <v>1159592</v>
      </c>
      <c r="N78" s="283">
        <v>1159592</v>
      </c>
      <c r="O78" s="283">
        <v>1159592</v>
      </c>
      <c r="P78" s="279">
        <f t="shared" ref="P78:P84" si="32">+M78/L78</f>
        <v>1</v>
      </c>
      <c r="Q78" s="278">
        <f t="shared" ref="Q78:Q84" si="33">+K78/P78</f>
        <v>1</v>
      </c>
    </row>
    <row r="79" spans="1:17" s="265" customFormat="1" ht="34.5" customHeight="1">
      <c r="A79" s="425"/>
      <c r="B79" s="425"/>
      <c r="C79" s="425"/>
      <c r="D79" s="425"/>
      <c r="E79" s="425"/>
      <c r="F79" s="426" t="s">
        <v>220</v>
      </c>
      <c r="G79" s="238" t="s">
        <v>842</v>
      </c>
      <c r="H79" s="238" t="s">
        <v>248</v>
      </c>
      <c r="I79" s="272">
        <v>46</v>
      </c>
      <c r="J79" s="272">
        <v>46</v>
      </c>
      <c r="K79" s="278">
        <f t="shared" ref="K79" si="34">+J79/I79</f>
        <v>1</v>
      </c>
      <c r="L79" s="283">
        <v>1159592</v>
      </c>
      <c r="M79" s="283">
        <v>1159592</v>
      </c>
      <c r="N79" s="283">
        <v>1159592</v>
      </c>
      <c r="O79" s="283">
        <v>1159592</v>
      </c>
      <c r="P79" s="279">
        <v>0</v>
      </c>
      <c r="Q79" s="278">
        <v>0</v>
      </c>
    </row>
    <row r="80" spans="1:17" ht="32.25" customHeight="1">
      <c r="A80" s="425"/>
      <c r="B80" s="425"/>
      <c r="C80" s="425"/>
      <c r="D80" s="425"/>
      <c r="E80" s="425">
        <v>355</v>
      </c>
      <c r="F80" s="426"/>
      <c r="G80" s="238" t="s">
        <v>234</v>
      </c>
      <c r="H80" s="238" t="s">
        <v>248</v>
      </c>
      <c r="I80" s="270">
        <v>0</v>
      </c>
      <c r="J80" s="270">
        <v>0</v>
      </c>
      <c r="K80" s="278">
        <v>0</v>
      </c>
      <c r="L80" s="282">
        <v>0</v>
      </c>
      <c r="M80" s="282">
        <v>0</v>
      </c>
      <c r="N80" s="282">
        <v>0</v>
      </c>
      <c r="O80" s="282">
        <v>0</v>
      </c>
      <c r="P80" s="278">
        <v>0</v>
      </c>
      <c r="Q80" s="278">
        <v>0</v>
      </c>
    </row>
    <row r="81" spans="1:19" ht="39" customHeight="1">
      <c r="A81" s="425"/>
      <c r="B81" s="425"/>
      <c r="C81" s="425"/>
      <c r="D81" s="425"/>
      <c r="E81" s="425"/>
      <c r="F81" s="426" t="s">
        <v>220</v>
      </c>
      <c r="G81" s="238" t="s">
        <v>234</v>
      </c>
      <c r="H81" s="238" t="s">
        <v>248</v>
      </c>
      <c r="I81" s="270">
        <v>0</v>
      </c>
      <c r="J81" s="270">
        <v>0</v>
      </c>
      <c r="K81" s="278">
        <v>0</v>
      </c>
      <c r="L81" s="282">
        <v>0</v>
      </c>
      <c r="M81" s="282">
        <v>0</v>
      </c>
      <c r="N81" s="282">
        <v>0</v>
      </c>
      <c r="O81" s="282">
        <v>0</v>
      </c>
      <c r="P81" s="278">
        <v>0</v>
      </c>
      <c r="Q81" s="278">
        <v>0</v>
      </c>
    </row>
    <row r="82" spans="1:19" ht="31.5" customHeight="1">
      <c r="A82" s="425"/>
      <c r="B82" s="425"/>
      <c r="C82" s="425"/>
      <c r="D82" s="425"/>
      <c r="E82" s="425">
        <v>356</v>
      </c>
      <c r="F82" s="426"/>
      <c r="G82" s="238" t="s">
        <v>235</v>
      </c>
      <c r="H82" s="238" t="s">
        <v>248</v>
      </c>
      <c r="I82" s="270">
        <v>0</v>
      </c>
      <c r="J82" s="270">
        <v>0</v>
      </c>
      <c r="K82" s="278">
        <v>0</v>
      </c>
      <c r="L82" s="282">
        <v>0</v>
      </c>
      <c r="M82" s="282">
        <v>0</v>
      </c>
      <c r="N82" s="282">
        <v>0</v>
      </c>
      <c r="O82" s="282">
        <v>0</v>
      </c>
      <c r="P82" s="278">
        <v>0</v>
      </c>
      <c r="Q82" s="278">
        <v>0</v>
      </c>
    </row>
    <row r="83" spans="1:19" ht="31.5" customHeight="1">
      <c r="A83" s="425"/>
      <c r="B83" s="425"/>
      <c r="C83" s="425"/>
      <c r="D83" s="425"/>
      <c r="E83" s="425"/>
      <c r="F83" s="426" t="s">
        <v>220</v>
      </c>
      <c r="G83" s="238" t="s">
        <v>842</v>
      </c>
      <c r="H83" s="238" t="s">
        <v>248</v>
      </c>
      <c r="I83" s="270">
        <v>0</v>
      </c>
      <c r="J83" s="270">
        <v>0</v>
      </c>
      <c r="K83" s="278">
        <v>0</v>
      </c>
      <c r="L83" s="282">
        <v>0</v>
      </c>
      <c r="M83" s="282">
        <v>0</v>
      </c>
      <c r="N83" s="282">
        <v>0</v>
      </c>
      <c r="O83" s="282">
        <v>0</v>
      </c>
      <c r="P83" s="278">
        <v>0</v>
      </c>
      <c r="Q83" s="278">
        <v>0</v>
      </c>
    </row>
    <row r="84" spans="1:19" ht="24">
      <c r="A84" s="425"/>
      <c r="B84" s="425"/>
      <c r="C84" s="425"/>
      <c r="D84" s="425"/>
      <c r="E84" s="425">
        <v>357</v>
      </c>
      <c r="F84" s="426"/>
      <c r="G84" s="238" t="s">
        <v>236</v>
      </c>
      <c r="H84" s="238" t="s">
        <v>248</v>
      </c>
      <c r="I84" s="270">
        <v>8</v>
      </c>
      <c r="J84" s="270">
        <v>8</v>
      </c>
      <c r="K84" s="278">
        <f t="shared" si="31"/>
        <v>1</v>
      </c>
      <c r="L84" s="282">
        <v>163080</v>
      </c>
      <c r="M84" s="282">
        <v>163080</v>
      </c>
      <c r="N84" s="282">
        <v>163080</v>
      </c>
      <c r="O84" s="282">
        <v>163080</v>
      </c>
      <c r="P84" s="278">
        <f t="shared" si="32"/>
        <v>1</v>
      </c>
      <c r="Q84" s="278">
        <f t="shared" si="33"/>
        <v>1</v>
      </c>
    </row>
    <row r="85" spans="1:19" ht="36" customHeight="1">
      <c r="A85" s="425"/>
      <c r="B85" s="425"/>
      <c r="C85" s="425"/>
      <c r="D85" s="425"/>
      <c r="E85" s="425"/>
      <c r="F85" s="426" t="s">
        <v>220</v>
      </c>
      <c r="G85" s="238" t="s">
        <v>842</v>
      </c>
      <c r="H85" s="238" t="s">
        <v>248</v>
      </c>
      <c r="I85" s="270">
        <v>8</v>
      </c>
      <c r="J85" s="270">
        <v>8</v>
      </c>
      <c r="K85" s="278">
        <f t="shared" ref="K85" si="35">+J85/I85</f>
        <v>1</v>
      </c>
      <c r="L85" s="282">
        <v>163080</v>
      </c>
      <c r="M85" s="282">
        <v>163080</v>
      </c>
      <c r="N85" s="282">
        <v>163080</v>
      </c>
      <c r="O85" s="282">
        <v>163080</v>
      </c>
      <c r="P85" s="278">
        <v>0</v>
      </c>
      <c r="Q85" s="278">
        <v>0</v>
      </c>
    </row>
    <row r="86" spans="1:19" ht="24">
      <c r="A86" s="425"/>
      <c r="B86" s="425"/>
      <c r="C86" s="425"/>
      <c r="D86" s="425"/>
      <c r="E86" s="425">
        <v>358</v>
      </c>
      <c r="F86" s="426"/>
      <c r="G86" s="238" t="s">
        <v>237</v>
      </c>
      <c r="H86" s="238" t="s">
        <v>248</v>
      </c>
      <c r="I86" s="270">
        <v>0</v>
      </c>
      <c r="J86" s="270">
        <v>0</v>
      </c>
      <c r="K86" s="278">
        <v>0</v>
      </c>
      <c r="L86" s="282">
        <v>0</v>
      </c>
      <c r="M86" s="282">
        <v>0</v>
      </c>
      <c r="N86" s="282">
        <v>0</v>
      </c>
      <c r="O86" s="282">
        <v>0</v>
      </c>
      <c r="P86" s="278">
        <v>0</v>
      </c>
      <c r="Q86" s="278">
        <v>0</v>
      </c>
    </row>
    <row r="87" spans="1:19" ht="32.25" customHeight="1">
      <c r="A87" s="425"/>
      <c r="B87" s="425"/>
      <c r="C87" s="425"/>
      <c r="D87" s="425"/>
      <c r="E87" s="425"/>
      <c r="F87" s="426" t="s">
        <v>220</v>
      </c>
      <c r="G87" s="238" t="s">
        <v>842</v>
      </c>
      <c r="H87" s="238" t="s">
        <v>248</v>
      </c>
      <c r="I87" s="270">
        <v>0</v>
      </c>
      <c r="J87" s="270">
        <v>0</v>
      </c>
      <c r="K87" s="278">
        <v>0</v>
      </c>
      <c r="L87" s="282">
        <v>0</v>
      </c>
      <c r="M87" s="282">
        <v>0</v>
      </c>
      <c r="N87" s="282">
        <v>0</v>
      </c>
      <c r="O87" s="282">
        <v>0</v>
      </c>
      <c r="P87" s="278">
        <v>0</v>
      </c>
      <c r="Q87" s="278">
        <v>0</v>
      </c>
    </row>
    <row r="88" spans="1:19" ht="30.75" customHeight="1">
      <c r="A88" s="425"/>
      <c r="B88" s="425"/>
      <c r="C88" s="425"/>
      <c r="D88" s="425"/>
      <c r="E88" s="425">
        <v>360</v>
      </c>
      <c r="F88" s="426"/>
      <c r="G88" s="238" t="s">
        <v>238</v>
      </c>
      <c r="H88" s="238" t="s">
        <v>250</v>
      </c>
      <c r="I88" s="270">
        <v>0</v>
      </c>
      <c r="J88" s="270">
        <v>0</v>
      </c>
      <c r="K88" s="278">
        <v>0</v>
      </c>
      <c r="L88" s="282">
        <v>15333.41</v>
      </c>
      <c r="M88" s="282">
        <v>15333.41</v>
      </c>
      <c r="N88" s="282">
        <v>15333.41</v>
      </c>
      <c r="O88" s="282">
        <v>15333.41</v>
      </c>
      <c r="P88" s="279">
        <f>+M88/L88</f>
        <v>1</v>
      </c>
      <c r="Q88" s="279">
        <f>+K88/P88</f>
        <v>0</v>
      </c>
    </row>
    <row r="89" spans="1:19" ht="34.5" customHeight="1">
      <c r="A89" s="425"/>
      <c r="B89" s="425"/>
      <c r="C89" s="425"/>
      <c r="D89" s="425"/>
      <c r="E89" s="425"/>
      <c r="F89" s="426" t="s">
        <v>220</v>
      </c>
      <c r="G89" s="238" t="s">
        <v>842</v>
      </c>
      <c r="H89" s="238" t="s">
        <v>250</v>
      </c>
      <c r="I89" s="270">
        <v>0</v>
      </c>
      <c r="J89" s="270">
        <v>0</v>
      </c>
      <c r="K89" s="278">
        <v>0</v>
      </c>
      <c r="L89" s="282">
        <v>0</v>
      </c>
      <c r="M89" s="282">
        <v>0</v>
      </c>
      <c r="N89" s="282">
        <v>0</v>
      </c>
      <c r="O89" s="282">
        <v>0</v>
      </c>
      <c r="P89" s="279">
        <v>0</v>
      </c>
      <c r="Q89" s="279">
        <v>0</v>
      </c>
    </row>
    <row r="90" spans="1:19" ht="36">
      <c r="A90" s="425"/>
      <c r="B90" s="425"/>
      <c r="C90" s="425"/>
      <c r="D90" s="425"/>
      <c r="E90" s="425">
        <v>361</v>
      </c>
      <c r="F90" s="426"/>
      <c r="G90" s="238" t="s">
        <v>239</v>
      </c>
      <c r="H90" s="238" t="s">
        <v>248</v>
      </c>
      <c r="I90" s="270">
        <v>29</v>
      </c>
      <c r="J90" s="270">
        <v>29</v>
      </c>
      <c r="K90" s="278">
        <f t="shared" ref="K90" si="36">+J90/I90</f>
        <v>1</v>
      </c>
      <c r="L90" s="282">
        <v>7979975.8300000001</v>
      </c>
      <c r="M90" s="282">
        <v>7979975.8300000001</v>
      </c>
      <c r="N90" s="282">
        <v>7979975.8300000001</v>
      </c>
      <c r="O90" s="282">
        <v>7979975.8300000001</v>
      </c>
      <c r="P90" s="279">
        <v>0</v>
      </c>
      <c r="Q90" s="279">
        <v>0</v>
      </c>
      <c r="R90" s="261"/>
      <c r="S90" s="261"/>
    </row>
    <row r="91" spans="1:19" ht="33.75" customHeight="1">
      <c r="A91" s="425"/>
      <c r="B91" s="425"/>
      <c r="C91" s="425"/>
      <c r="D91" s="425"/>
      <c r="E91" s="425"/>
      <c r="F91" s="426" t="s">
        <v>220</v>
      </c>
      <c r="G91" s="238" t="s">
        <v>842</v>
      </c>
      <c r="H91" s="238" t="s">
        <v>248</v>
      </c>
      <c r="I91" s="270">
        <v>29</v>
      </c>
      <c r="J91" s="270">
        <v>29</v>
      </c>
      <c r="K91" s="278">
        <f t="shared" si="31"/>
        <v>1</v>
      </c>
      <c r="L91" s="282">
        <v>598166</v>
      </c>
      <c r="M91" s="282">
        <v>598166</v>
      </c>
      <c r="N91" s="282">
        <v>598166</v>
      </c>
      <c r="O91" s="282">
        <v>598166</v>
      </c>
      <c r="P91" s="279">
        <f t="shared" ref="P91:P95" si="37">+M91/L91</f>
        <v>1</v>
      </c>
      <c r="Q91" s="279">
        <f t="shared" ref="Q91:Q95" si="38">+K91/P91</f>
        <v>1</v>
      </c>
    </row>
    <row r="92" spans="1:19" ht="45" customHeight="1">
      <c r="A92" s="425"/>
      <c r="B92" s="425"/>
      <c r="C92" s="425"/>
      <c r="D92" s="425"/>
      <c r="E92" s="425">
        <v>363</v>
      </c>
      <c r="F92" s="1"/>
      <c r="G92" s="238" t="s">
        <v>240</v>
      </c>
      <c r="H92" s="238" t="s">
        <v>248</v>
      </c>
      <c r="I92" s="270">
        <v>0</v>
      </c>
      <c r="J92" s="270">
        <v>0</v>
      </c>
      <c r="K92" s="278">
        <v>0</v>
      </c>
      <c r="L92" s="282">
        <v>0</v>
      </c>
      <c r="M92" s="282">
        <v>0</v>
      </c>
      <c r="N92" s="282">
        <v>0</v>
      </c>
      <c r="O92" s="282">
        <v>0</v>
      </c>
      <c r="P92" s="278">
        <v>0</v>
      </c>
      <c r="Q92" s="278">
        <v>0</v>
      </c>
    </row>
    <row r="93" spans="1:19" ht="32.25" customHeight="1">
      <c r="A93" s="425"/>
      <c r="B93" s="425"/>
      <c r="C93" s="425"/>
      <c r="D93" s="425"/>
      <c r="E93" s="425"/>
      <c r="F93" s="426" t="s">
        <v>220</v>
      </c>
      <c r="G93" s="238" t="s">
        <v>842</v>
      </c>
      <c r="H93" s="238" t="s">
        <v>248</v>
      </c>
      <c r="I93" s="270">
        <v>0</v>
      </c>
      <c r="J93" s="270">
        <v>0</v>
      </c>
      <c r="K93" s="278">
        <v>0</v>
      </c>
      <c r="L93" s="282">
        <v>0</v>
      </c>
      <c r="M93" s="282">
        <v>0</v>
      </c>
      <c r="N93" s="282">
        <v>0</v>
      </c>
      <c r="O93" s="282">
        <v>0</v>
      </c>
      <c r="P93" s="278">
        <v>0</v>
      </c>
      <c r="Q93" s="278">
        <v>0</v>
      </c>
    </row>
    <row r="94" spans="1:19" ht="46.5" customHeight="1">
      <c r="A94" s="425"/>
      <c r="B94" s="425"/>
      <c r="C94" s="425"/>
      <c r="D94" s="425"/>
      <c r="E94" s="425">
        <v>364</v>
      </c>
      <c r="F94" s="425"/>
      <c r="G94" s="238" t="s">
        <v>241</v>
      </c>
      <c r="H94" s="238" t="s">
        <v>248</v>
      </c>
      <c r="I94" s="272">
        <v>10</v>
      </c>
      <c r="J94" s="272">
        <v>10</v>
      </c>
      <c r="K94" s="278">
        <v>0</v>
      </c>
      <c r="L94" s="282">
        <v>2988501.17</v>
      </c>
      <c r="M94" s="282">
        <v>2923501.17</v>
      </c>
      <c r="N94" s="282">
        <v>2923501.17</v>
      </c>
      <c r="O94" s="282">
        <v>2923501.17</v>
      </c>
      <c r="P94" s="278">
        <v>0</v>
      </c>
      <c r="Q94" s="278">
        <v>0</v>
      </c>
      <c r="R94" s="261"/>
      <c r="S94" s="261"/>
    </row>
    <row r="95" spans="1:19" s="265" customFormat="1" ht="48">
      <c r="A95" s="425"/>
      <c r="B95" s="425"/>
      <c r="C95" s="425"/>
      <c r="D95" s="425"/>
      <c r="E95" s="425"/>
      <c r="F95" s="425" t="s">
        <v>206</v>
      </c>
      <c r="G95" s="238" t="s">
        <v>844</v>
      </c>
      <c r="H95" s="238" t="s">
        <v>248</v>
      </c>
      <c r="I95" s="272">
        <v>10</v>
      </c>
      <c r="J95" s="272">
        <v>10</v>
      </c>
      <c r="K95" s="278">
        <f t="shared" si="31"/>
        <v>1</v>
      </c>
      <c r="L95" s="283">
        <v>314260</v>
      </c>
      <c r="M95" s="283">
        <v>314260</v>
      </c>
      <c r="N95" s="283">
        <v>314260</v>
      </c>
      <c r="O95" s="283">
        <v>314260</v>
      </c>
      <c r="P95" s="279">
        <f t="shared" si="37"/>
        <v>1</v>
      </c>
      <c r="Q95" s="279">
        <f t="shared" si="38"/>
        <v>1</v>
      </c>
    </row>
    <row r="96" spans="1:19" ht="22.5" customHeight="1">
      <c r="A96" s="425"/>
      <c r="B96" s="425"/>
      <c r="C96" s="425">
        <v>7</v>
      </c>
      <c r="D96" s="425"/>
      <c r="E96" s="425"/>
      <c r="F96" s="425"/>
      <c r="G96" s="237" t="s">
        <v>693</v>
      </c>
      <c r="H96" s="238"/>
      <c r="I96" s="270"/>
      <c r="J96" s="270"/>
      <c r="K96" s="278"/>
      <c r="L96" s="417">
        <f>+L97</f>
        <v>603658</v>
      </c>
      <c r="M96" s="417">
        <f t="shared" ref="M96:O96" si="39">+M97</f>
        <v>603658</v>
      </c>
      <c r="N96" s="417">
        <f t="shared" si="39"/>
        <v>603658</v>
      </c>
      <c r="O96" s="417">
        <f t="shared" si="39"/>
        <v>603658</v>
      </c>
      <c r="P96" s="278"/>
      <c r="Q96" s="278"/>
    </row>
    <row r="97" spans="1:17">
      <c r="A97" s="425"/>
      <c r="B97" s="425"/>
      <c r="C97" s="425"/>
      <c r="D97" s="425">
        <v>1</v>
      </c>
      <c r="E97" s="425"/>
      <c r="F97" s="425"/>
      <c r="G97" s="237" t="s">
        <v>693</v>
      </c>
      <c r="H97" s="238"/>
      <c r="I97" s="270"/>
      <c r="J97" s="270"/>
      <c r="K97" s="278"/>
      <c r="L97" s="417">
        <f>+L98+L100</f>
        <v>603658</v>
      </c>
      <c r="M97" s="417">
        <f t="shared" ref="M97:O97" si="40">+M98+M100</f>
        <v>603658</v>
      </c>
      <c r="N97" s="417">
        <f t="shared" si="40"/>
        <v>603658</v>
      </c>
      <c r="O97" s="417">
        <f t="shared" si="40"/>
        <v>603658</v>
      </c>
      <c r="P97" s="278"/>
      <c r="Q97" s="278"/>
    </row>
    <row r="98" spans="1:17" s="265" customFormat="1" ht="36">
      <c r="A98" s="425"/>
      <c r="B98" s="425"/>
      <c r="C98" s="425"/>
      <c r="D98" s="425"/>
      <c r="E98" s="425">
        <v>372</v>
      </c>
      <c r="G98" s="238" t="s">
        <v>242</v>
      </c>
      <c r="H98" s="238" t="s">
        <v>249</v>
      </c>
      <c r="I98" s="272">
        <v>9</v>
      </c>
      <c r="J98" s="272">
        <v>9</v>
      </c>
      <c r="K98" s="279">
        <f>+I98/J98</f>
        <v>1</v>
      </c>
      <c r="L98" s="283">
        <v>395482</v>
      </c>
      <c r="M98" s="283">
        <v>395482</v>
      </c>
      <c r="N98" s="283">
        <v>395482</v>
      </c>
      <c r="O98" s="283">
        <v>395482</v>
      </c>
      <c r="P98" s="279">
        <f>+M98/L98</f>
        <v>1</v>
      </c>
      <c r="Q98" s="279">
        <f>+K98/P98</f>
        <v>1</v>
      </c>
    </row>
    <row r="99" spans="1:17" s="265" customFormat="1" ht="48.75" customHeight="1">
      <c r="A99" s="425"/>
      <c r="B99" s="425"/>
      <c r="C99" s="425"/>
      <c r="D99" s="425"/>
      <c r="E99" s="425"/>
      <c r="F99" s="425" t="s">
        <v>206</v>
      </c>
      <c r="G99" s="238" t="s">
        <v>844</v>
      </c>
      <c r="H99" s="238" t="s">
        <v>249</v>
      </c>
      <c r="I99" s="272">
        <v>9</v>
      </c>
      <c r="J99" s="272">
        <v>9</v>
      </c>
      <c r="K99" s="279">
        <f>+I99/J99</f>
        <v>1</v>
      </c>
      <c r="L99" s="283">
        <v>395482</v>
      </c>
      <c r="M99" s="283">
        <v>395482</v>
      </c>
      <c r="N99" s="283">
        <v>395482</v>
      </c>
      <c r="O99" s="283">
        <v>395482</v>
      </c>
      <c r="P99" s="279">
        <v>0</v>
      </c>
      <c r="Q99" s="279">
        <v>0</v>
      </c>
    </row>
    <row r="100" spans="1:17" ht="21.75" customHeight="1">
      <c r="A100" s="425"/>
      <c r="B100" s="425"/>
      <c r="C100" s="425"/>
      <c r="D100" s="425"/>
      <c r="E100" s="425">
        <v>373</v>
      </c>
      <c r="F100" s="1"/>
      <c r="G100" s="238" t="s">
        <v>244</v>
      </c>
      <c r="H100" s="238" t="s">
        <v>248</v>
      </c>
      <c r="I100" s="270">
        <v>18</v>
      </c>
      <c r="J100" s="270">
        <v>18</v>
      </c>
      <c r="K100" s="278">
        <f>+J100/I100</f>
        <v>1</v>
      </c>
      <c r="L100" s="282">
        <v>208176</v>
      </c>
      <c r="M100" s="282">
        <v>208176</v>
      </c>
      <c r="N100" s="282">
        <v>208176</v>
      </c>
      <c r="O100" s="282">
        <v>208176</v>
      </c>
      <c r="P100" s="279">
        <f>+M100/L100</f>
        <v>1</v>
      </c>
      <c r="Q100" s="279">
        <f>+K100/P100</f>
        <v>1</v>
      </c>
    </row>
    <row r="101" spans="1:17" ht="40.5" customHeight="1">
      <c r="A101" s="425"/>
      <c r="B101" s="425"/>
      <c r="C101" s="425"/>
      <c r="D101" s="425"/>
      <c r="E101" s="425"/>
      <c r="F101" s="425" t="s">
        <v>243</v>
      </c>
      <c r="G101" s="238" t="s">
        <v>845</v>
      </c>
      <c r="H101" s="238"/>
      <c r="I101" s="270">
        <v>18</v>
      </c>
      <c r="J101" s="270">
        <v>18</v>
      </c>
      <c r="K101" s="278">
        <f>+J101/I101</f>
        <v>1</v>
      </c>
      <c r="L101" s="282">
        <v>208176</v>
      </c>
      <c r="M101" s="282">
        <v>208176</v>
      </c>
      <c r="N101" s="282">
        <v>208176</v>
      </c>
      <c r="O101" s="282">
        <v>208176</v>
      </c>
      <c r="P101" s="278">
        <v>0</v>
      </c>
      <c r="Q101" s="278">
        <v>0</v>
      </c>
    </row>
    <row r="102" spans="1:17" ht="18.75" customHeight="1">
      <c r="A102" s="425"/>
      <c r="B102" s="425"/>
      <c r="C102" s="425"/>
      <c r="D102" s="425"/>
      <c r="E102" s="425">
        <v>374</v>
      </c>
      <c r="F102" s="1"/>
      <c r="G102" s="238" t="s">
        <v>245</v>
      </c>
      <c r="H102" s="238" t="s">
        <v>200</v>
      </c>
      <c r="I102" s="270">
        <v>0</v>
      </c>
      <c r="J102" s="270">
        <v>0</v>
      </c>
      <c r="K102" s="278">
        <v>0</v>
      </c>
      <c r="L102" s="282">
        <v>0</v>
      </c>
      <c r="M102" s="282">
        <v>0</v>
      </c>
      <c r="N102" s="282">
        <v>0</v>
      </c>
      <c r="O102" s="282">
        <v>0</v>
      </c>
      <c r="P102" s="278">
        <v>0</v>
      </c>
      <c r="Q102" s="278">
        <v>0</v>
      </c>
    </row>
    <row r="103" spans="1:17" ht="24">
      <c r="A103" s="425"/>
      <c r="B103" s="425"/>
      <c r="C103" s="425"/>
      <c r="D103" s="425"/>
      <c r="E103" s="425"/>
      <c r="F103" s="426" t="s">
        <v>220</v>
      </c>
      <c r="G103" s="238" t="s">
        <v>842</v>
      </c>
      <c r="H103" s="238"/>
      <c r="I103" s="270">
        <v>0</v>
      </c>
      <c r="J103" s="270">
        <v>0</v>
      </c>
      <c r="K103" s="278">
        <v>0</v>
      </c>
      <c r="L103" s="282">
        <v>0</v>
      </c>
      <c r="M103" s="282">
        <v>0</v>
      </c>
      <c r="N103" s="282">
        <v>0</v>
      </c>
      <c r="O103" s="282">
        <v>0</v>
      </c>
      <c r="P103" s="278">
        <v>0</v>
      </c>
      <c r="Q103" s="278">
        <v>0</v>
      </c>
    </row>
    <row r="104" spans="1:17" ht="33" customHeight="1">
      <c r="A104" s="425"/>
      <c r="B104" s="425"/>
      <c r="C104" s="425"/>
      <c r="D104" s="425"/>
      <c r="E104" s="425">
        <v>375</v>
      </c>
      <c r="F104" s="1"/>
      <c r="G104" s="238" t="s">
        <v>246</v>
      </c>
      <c r="H104" s="238" t="s">
        <v>247</v>
      </c>
      <c r="I104" s="270">
        <v>0</v>
      </c>
      <c r="J104" s="270">
        <v>0</v>
      </c>
      <c r="K104" s="278">
        <v>0</v>
      </c>
      <c r="L104" s="282">
        <v>0</v>
      </c>
      <c r="M104" s="282">
        <v>0</v>
      </c>
      <c r="N104" s="282">
        <v>0</v>
      </c>
      <c r="O104" s="282">
        <v>0</v>
      </c>
      <c r="P104" s="278">
        <v>0</v>
      </c>
      <c r="Q104" s="278">
        <v>0</v>
      </c>
    </row>
    <row r="105" spans="1:17" ht="30.75" customHeight="1">
      <c r="A105" s="245"/>
      <c r="B105" s="425"/>
      <c r="C105" s="425"/>
      <c r="D105" s="425"/>
      <c r="E105" s="425"/>
      <c r="F105" s="426" t="s">
        <v>220</v>
      </c>
      <c r="G105" s="238" t="s">
        <v>842</v>
      </c>
      <c r="H105" s="246"/>
      <c r="I105" s="270">
        <v>0</v>
      </c>
      <c r="J105" s="270">
        <v>0</v>
      </c>
      <c r="K105" s="278">
        <v>0</v>
      </c>
      <c r="L105" s="282">
        <v>0</v>
      </c>
      <c r="M105" s="282">
        <v>0</v>
      </c>
      <c r="N105" s="282">
        <v>0</v>
      </c>
      <c r="O105" s="282">
        <v>0</v>
      </c>
      <c r="P105" s="278">
        <v>0</v>
      </c>
      <c r="Q105" s="278">
        <v>0</v>
      </c>
    </row>
    <row r="106" spans="1:17" ht="21" customHeight="1">
      <c r="A106" s="430"/>
      <c r="B106" s="430"/>
      <c r="C106" s="430"/>
      <c r="D106" s="430"/>
      <c r="E106" s="430"/>
      <c r="F106" s="430"/>
      <c r="G106" s="288" t="s">
        <v>75</v>
      </c>
      <c r="H106" s="63"/>
      <c r="I106" s="270"/>
      <c r="J106" s="270"/>
      <c r="K106" s="278"/>
      <c r="L106" s="286">
        <f>+L70+L8+L64</f>
        <v>20989731.259999998</v>
      </c>
      <c r="M106" s="286">
        <f t="shared" ref="M106:O106" si="41">+M70+M8+M64</f>
        <v>20730530.469999999</v>
      </c>
      <c r="N106" s="286">
        <f t="shared" si="41"/>
        <v>20730530.469999999</v>
      </c>
      <c r="O106" s="286">
        <f t="shared" si="41"/>
        <v>20730530.469999999</v>
      </c>
      <c r="P106" s="279"/>
      <c r="Q106" s="279"/>
    </row>
    <row r="107" spans="1:17">
      <c r="A107" s="431"/>
      <c r="B107" s="431"/>
      <c r="C107" s="431"/>
      <c r="D107" s="431"/>
      <c r="E107" s="431"/>
      <c r="F107" s="431"/>
      <c r="G107" s="64"/>
      <c r="H107" s="64"/>
      <c r="I107" s="275"/>
      <c r="J107" s="275"/>
      <c r="K107" s="280"/>
      <c r="L107" s="263"/>
      <c r="M107" s="263"/>
      <c r="N107" s="263"/>
      <c r="O107" s="263"/>
      <c r="P107" s="392"/>
      <c r="Q107" s="392"/>
    </row>
    <row r="108" spans="1:17" ht="39" customHeight="1">
      <c r="A108" s="478" t="s">
        <v>807</v>
      </c>
      <c r="B108" s="478"/>
      <c r="C108" s="478"/>
      <c r="D108" s="478"/>
      <c r="E108" s="478"/>
      <c r="F108" s="478"/>
      <c r="G108" s="478"/>
      <c r="H108" s="478"/>
      <c r="I108" s="478"/>
      <c r="J108" s="478"/>
      <c r="K108" s="478"/>
      <c r="L108" s="478"/>
      <c r="M108" s="478"/>
      <c r="N108" s="478"/>
      <c r="O108" s="478"/>
      <c r="P108" s="478"/>
      <c r="Q108" s="478"/>
    </row>
    <row r="110" spans="1:17">
      <c r="L110" s="432"/>
      <c r="M110" s="432"/>
      <c r="N110" s="432"/>
      <c r="O110" s="432"/>
    </row>
    <row r="111" spans="1:17">
      <c r="L111" s="433"/>
      <c r="M111" s="433"/>
      <c r="N111" s="433"/>
      <c r="O111" s="433"/>
    </row>
  </sheetData>
  <mergeCells count="18">
    <mergeCell ref="K6:K7"/>
    <mergeCell ref="C5:C7"/>
    <mergeCell ref="I5:Q5"/>
    <mergeCell ref="I6:J6"/>
    <mergeCell ref="A5:A7"/>
    <mergeCell ref="A108:Q108"/>
    <mergeCell ref="A1:Q1"/>
    <mergeCell ref="A3:Q3"/>
    <mergeCell ref="A4:Q4"/>
    <mergeCell ref="L6:O6"/>
    <mergeCell ref="B5:B7"/>
    <mergeCell ref="E5:E7"/>
    <mergeCell ref="Q6:Q7"/>
    <mergeCell ref="H5:H7"/>
    <mergeCell ref="D5:D7"/>
    <mergeCell ref="F5:F7"/>
    <mergeCell ref="G5:G7"/>
    <mergeCell ref="P6:P7"/>
  </mergeCells>
  <phoneticPr fontId="0" type="noConversion"/>
  <printOptions horizontalCentered="1"/>
  <pageMargins left="0.39370078740157483" right="0.39370078740157483" top="1.6535433070866143" bottom="0.47244094488188981" header="0.19685039370078741" footer="0.19685039370078741"/>
  <pageSetup scale="69" orientation="landscape" r:id="rId1"/>
  <headerFooter scaleWithDoc="0">
    <oddHeader>&amp;C&amp;G</oddHeader>
    <oddFooter>&amp;C&amp;G</oddFooter>
  </headerFooter>
  <rowBreaks count="6" manualBreakCount="6">
    <brk id="21" max="16" man="1"/>
    <brk id="34" max="16" man="1"/>
    <brk id="47" max="16" man="1"/>
    <brk id="69" max="16" man="1"/>
    <brk id="85" max="16" man="1"/>
    <brk id="95" max="16" man="1"/>
  </rowBreaks>
  <legacyDrawingHF r:id="rId2"/>
</worksheet>
</file>

<file path=xl/worksheets/sheet6.xml><?xml version="1.0" encoding="utf-8"?>
<worksheet xmlns="http://schemas.openxmlformats.org/spreadsheetml/2006/main" xmlns:r="http://schemas.openxmlformats.org/officeDocument/2006/relationships">
  <dimension ref="A1:G33"/>
  <sheetViews>
    <sheetView showGridLines="0" view="pageBreakPreview" zoomScale="90" zoomScaleSheetLayoutView="90" workbookViewId="0">
      <selection activeCell="G10" sqref="G10"/>
    </sheetView>
  </sheetViews>
  <sheetFormatPr baseColWidth="10" defaultColWidth="11.42578125" defaultRowHeight="13.5"/>
  <cols>
    <col min="1" max="1" width="4.85546875" style="1" customWidth="1"/>
    <col min="2" max="3" width="3.42578125" style="1" customWidth="1"/>
    <col min="4" max="5" width="4.5703125" style="1" customWidth="1"/>
    <col min="6" max="6" width="47" style="1" customWidth="1"/>
    <col min="7" max="7" width="110.42578125" style="1" customWidth="1"/>
    <col min="8" max="16384" width="11.42578125" style="1"/>
  </cols>
  <sheetData>
    <row r="1" spans="1:7" ht="35.1" customHeight="1">
      <c r="A1" s="442" t="s">
        <v>82</v>
      </c>
      <c r="B1" s="443"/>
      <c r="C1" s="443"/>
      <c r="D1" s="443"/>
      <c r="E1" s="443"/>
      <c r="F1" s="443"/>
      <c r="G1" s="444"/>
    </row>
    <row r="2" spans="1:7" ht="6" customHeight="1">
      <c r="G2" s="96"/>
    </row>
    <row r="3" spans="1:7" ht="20.100000000000001" customHeight="1">
      <c r="A3" s="445" t="s">
        <v>193</v>
      </c>
      <c r="B3" s="446"/>
      <c r="C3" s="446"/>
      <c r="D3" s="446"/>
      <c r="E3" s="446"/>
      <c r="F3" s="446"/>
      <c r="G3" s="447"/>
    </row>
    <row r="4" spans="1:7" ht="20.100000000000001" customHeight="1">
      <c r="A4" s="445" t="s">
        <v>194</v>
      </c>
      <c r="B4" s="446"/>
      <c r="C4" s="446"/>
      <c r="D4" s="446"/>
      <c r="E4" s="446"/>
      <c r="F4" s="446"/>
      <c r="G4" s="447"/>
    </row>
    <row r="5" spans="1:7" ht="34.15" customHeight="1">
      <c r="A5" s="440" t="s">
        <v>80</v>
      </c>
      <c r="B5" s="440" t="s">
        <v>39</v>
      </c>
      <c r="C5" s="440" t="s">
        <v>37</v>
      </c>
      <c r="D5" s="440" t="s">
        <v>38</v>
      </c>
      <c r="E5" s="440" t="s">
        <v>7</v>
      </c>
      <c r="F5" s="440" t="s">
        <v>8</v>
      </c>
      <c r="G5" s="440" t="s">
        <v>125</v>
      </c>
    </row>
    <row r="6" spans="1:7" ht="20.45" customHeight="1">
      <c r="A6" s="441"/>
      <c r="B6" s="441"/>
      <c r="C6" s="441"/>
      <c r="D6" s="441"/>
      <c r="E6" s="441"/>
      <c r="F6" s="441"/>
      <c r="G6" s="441"/>
    </row>
    <row r="7" spans="1:7" ht="32.25" customHeight="1">
      <c r="A7" s="419">
        <v>1</v>
      </c>
      <c r="B7" s="419"/>
      <c r="C7" s="419"/>
      <c r="D7" s="419"/>
      <c r="E7" s="251"/>
      <c r="F7" s="267" t="s">
        <v>672</v>
      </c>
      <c r="G7" s="251"/>
    </row>
    <row r="8" spans="1:7" ht="20.45" customHeight="1">
      <c r="A8" s="419"/>
      <c r="B8" s="419">
        <v>2</v>
      </c>
      <c r="C8" s="419"/>
      <c r="D8" s="419"/>
      <c r="E8" s="251"/>
      <c r="F8" s="267" t="s">
        <v>676</v>
      </c>
      <c r="G8" s="251"/>
    </row>
    <row r="9" spans="1:7" ht="20.45" customHeight="1">
      <c r="A9" s="419"/>
      <c r="B9" s="419"/>
      <c r="C9" s="419">
        <v>6</v>
      </c>
      <c r="D9" s="419"/>
      <c r="E9" s="251"/>
      <c r="F9" s="287" t="s">
        <v>677</v>
      </c>
      <c r="G9" s="251"/>
    </row>
    <row r="10" spans="1:7" ht="20.45" customHeight="1">
      <c r="A10" s="419"/>
      <c r="B10" s="419"/>
      <c r="C10" s="419"/>
      <c r="D10" s="419">
        <v>8</v>
      </c>
      <c r="E10" s="251"/>
      <c r="F10" s="267" t="s">
        <v>681</v>
      </c>
      <c r="G10" s="357"/>
    </row>
    <row r="11" spans="1:7" ht="48.75" customHeight="1">
      <c r="A11" s="419"/>
      <c r="B11" s="419"/>
      <c r="C11" s="419"/>
      <c r="D11" s="419"/>
      <c r="E11" s="251">
        <v>478</v>
      </c>
      <c r="F11" s="357" t="s">
        <v>214</v>
      </c>
      <c r="G11" s="358" t="s">
        <v>703</v>
      </c>
    </row>
    <row r="12" spans="1:7" ht="39.75" customHeight="1">
      <c r="A12" s="251"/>
      <c r="B12" s="251"/>
      <c r="C12" s="251"/>
      <c r="D12" s="251"/>
      <c r="E12" s="251">
        <v>491</v>
      </c>
      <c r="F12" s="357" t="s">
        <v>218</v>
      </c>
      <c r="G12" s="358" t="s">
        <v>835</v>
      </c>
    </row>
    <row r="13" spans="1:7" ht="49.5" customHeight="1">
      <c r="A13" s="419"/>
      <c r="B13" s="419">
        <v>3</v>
      </c>
      <c r="C13" s="419"/>
      <c r="D13" s="419"/>
      <c r="E13" s="251"/>
      <c r="F13" s="287" t="s">
        <v>683</v>
      </c>
      <c r="G13" s="358"/>
    </row>
    <row r="14" spans="1:7" ht="20.45" customHeight="1">
      <c r="A14" s="419"/>
      <c r="B14" s="419"/>
      <c r="C14" s="419">
        <v>2</v>
      </c>
      <c r="D14" s="419"/>
      <c r="E14" s="251"/>
      <c r="F14" s="287" t="s">
        <v>684</v>
      </c>
      <c r="G14" s="357"/>
    </row>
    <row r="15" spans="1:7" ht="20.45" customHeight="1">
      <c r="A15" s="419"/>
      <c r="B15" s="419"/>
      <c r="C15" s="419"/>
      <c r="D15" s="419">
        <v>1</v>
      </c>
      <c r="E15" s="251"/>
      <c r="F15" s="287" t="s">
        <v>685</v>
      </c>
      <c r="G15" s="357"/>
    </row>
    <row r="16" spans="1:7" ht="54" customHeight="1">
      <c r="A16" s="251"/>
      <c r="B16" s="251"/>
      <c r="C16" s="251"/>
      <c r="D16" s="251"/>
      <c r="E16" s="251">
        <v>547</v>
      </c>
      <c r="F16" s="415" t="s">
        <v>224</v>
      </c>
      <c r="G16" s="358" t="s">
        <v>836</v>
      </c>
    </row>
    <row r="17" spans="1:7" ht="63.75" customHeight="1">
      <c r="A17" s="251"/>
      <c r="B17" s="251"/>
      <c r="C17" s="251"/>
      <c r="D17" s="251"/>
      <c r="E17" s="251">
        <v>548</v>
      </c>
      <c r="F17" s="357" t="s">
        <v>716</v>
      </c>
      <c r="G17" s="358" t="s">
        <v>836</v>
      </c>
    </row>
    <row r="18" spans="1:7" s="62" customFormat="1" ht="51.75" customHeight="1">
      <c r="A18" s="251"/>
      <c r="B18" s="251"/>
      <c r="C18" s="251"/>
      <c r="D18" s="251"/>
      <c r="E18" s="357"/>
      <c r="F18" s="391"/>
      <c r="G18" s="393"/>
    </row>
    <row r="19" spans="1:7" s="62" customFormat="1" ht="15" customHeight="1">
      <c r="A19" s="251"/>
      <c r="B19" s="267"/>
      <c r="C19" s="267"/>
      <c r="D19" s="267"/>
      <c r="E19" s="251"/>
      <c r="F19" s="287"/>
      <c r="G19" s="358"/>
    </row>
    <row r="20" spans="1:7" s="62" customFormat="1" ht="15" customHeight="1">
      <c r="A20" s="251"/>
      <c r="B20" s="267"/>
      <c r="C20" s="267"/>
      <c r="D20" s="267"/>
      <c r="E20" s="251"/>
      <c r="F20" s="287"/>
      <c r="G20" s="357"/>
    </row>
    <row r="21" spans="1:7" s="62" customFormat="1" ht="15" customHeight="1">
      <c r="A21" s="251"/>
      <c r="B21" s="267"/>
      <c r="C21" s="267"/>
      <c r="D21" s="267"/>
      <c r="E21" s="251"/>
      <c r="F21" s="287"/>
      <c r="G21" s="357"/>
    </row>
    <row r="22" spans="1:7" s="62" customFormat="1" ht="39" customHeight="1">
      <c r="A22" s="251"/>
      <c r="B22" s="267"/>
      <c r="C22" s="267"/>
      <c r="D22" s="267"/>
      <c r="E22" s="251"/>
      <c r="F22" s="391"/>
      <c r="G22" s="393"/>
    </row>
    <row r="23" spans="1:7" ht="55.5" customHeight="1">
      <c r="A23" s="251"/>
      <c r="B23" s="251"/>
      <c r="C23" s="251"/>
      <c r="D23" s="251"/>
      <c r="E23" s="251"/>
      <c r="F23" s="391"/>
      <c r="G23" s="393"/>
    </row>
    <row r="24" spans="1:7" ht="40.5" customHeight="1">
      <c r="A24" s="249"/>
      <c r="B24" s="250"/>
      <c r="C24" s="250"/>
      <c r="D24" s="250"/>
      <c r="E24" s="251"/>
      <c r="F24" s="391"/>
      <c r="G24" s="393"/>
    </row>
    <row r="25" spans="1:7" ht="54" customHeight="1">
      <c r="A25" s="249"/>
      <c r="B25" s="250"/>
      <c r="C25" s="250"/>
      <c r="D25" s="250"/>
      <c r="E25" s="251"/>
      <c r="F25" s="391"/>
      <c r="G25" s="393"/>
    </row>
    <row r="26" spans="1:7" ht="33" customHeight="1">
      <c r="A26" s="249"/>
      <c r="B26" s="250"/>
      <c r="C26" s="250"/>
      <c r="D26" s="250"/>
      <c r="E26" s="251"/>
      <c r="F26" s="391"/>
      <c r="G26" s="393"/>
    </row>
    <row r="27" spans="1:7">
      <c r="A27" s="249"/>
      <c r="B27" s="250"/>
      <c r="C27" s="250"/>
      <c r="D27" s="250"/>
      <c r="E27" s="250"/>
      <c r="F27" s="391"/>
      <c r="G27" s="393"/>
    </row>
    <row r="28" spans="1:7">
      <c r="A28" s="249"/>
      <c r="B28" s="250"/>
      <c r="C28" s="394"/>
      <c r="D28" s="394"/>
      <c r="E28" s="250"/>
      <c r="F28" s="395"/>
      <c r="G28" s="393"/>
    </row>
    <row r="29" spans="1:7">
      <c r="A29" s="249"/>
      <c r="B29" s="250"/>
      <c r="C29" s="394"/>
      <c r="D29" s="394"/>
      <c r="E29" s="250"/>
      <c r="F29" s="395"/>
      <c r="G29" s="393"/>
    </row>
    <row r="30" spans="1:7">
      <c r="A30" s="249"/>
      <c r="B30" s="250"/>
      <c r="C30" s="250"/>
      <c r="D30" s="250"/>
      <c r="E30" s="251"/>
      <c r="F30" s="391"/>
      <c r="G30" s="393"/>
    </row>
    <row r="31" spans="1:7">
      <c r="A31" s="249"/>
      <c r="B31" s="250"/>
      <c r="C31" s="250"/>
      <c r="D31" s="250"/>
      <c r="E31" s="251"/>
      <c r="F31" s="391"/>
      <c r="G31" s="393"/>
    </row>
    <row r="32" spans="1:7">
      <c r="A32" s="249"/>
      <c r="B32" s="250"/>
      <c r="C32" s="250"/>
      <c r="D32" s="250"/>
      <c r="E32" s="250"/>
      <c r="F32" s="391"/>
      <c r="G32" s="393"/>
    </row>
    <row r="33" spans="1:7">
      <c r="A33" s="249"/>
      <c r="B33" s="250"/>
      <c r="C33" s="250"/>
      <c r="D33" s="250"/>
      <c r="E33" s="250"/>
      <c r="F33" s="391"/>
      <c r="G33" s="393"/>
    </row>
  </sheetData>
  <mergeCells count="10">
    <mergeCell ref="A5:A6"/>
    <mergeCell ref="A3:G3"/>
    <mergeCell ref="A4:G4"/>
    <mergeCell ref="A1:G1"/>
    <mergeCell ref="B5:B6"/>
    <mergeCell ref="C5:C6"/>
    <mergeCell ref="D5:D6"/>
    <mergeCell ref="E5:E6"/>
    <mergeCell ref="F5:F6"/>
    <mergeCell ref="G5:G6"/>
  </mergeCells>
  <printOptions horizontalCentered="1"/>
  <pageMargins left="0.19685039370078741" right="0.19685039370078741" top="1.6535433070866143" bottom="0.47244094488188981" header="0.19685039370078741" footer="0.19685039370078741"/>
  <pageSetup scale="75" orientation="landscape" r:id="rId1"/>
  <headerFooter scaleWithDoc="0">
    <oddHeader>&amp;C&amp;G</oddHeader>
    <oddFooter>&amp;C&amp;G</oddFooter>
  </headerFooter>
  <legacyDrawingHF r:id="rId2"/>
</worksheet>
</file>

<file path=xl/worksheets/sheet7.xml><?xml version="1.0" encoding="utf-8"?>
<worksheet xmlns="http://schemas.openxmlformats.org/spreadsheetml/2006/main" xmlns:r="http://schemas.openxmlformats.org/officeDocument/2006/relationships">
  <dimension ref="A1:U18"/>
  <sheetViews>
    <sheetView showGridLines="0" view="pageBreakPreview" zoomScale="90" zoomScaleNormal="85" zoomScaleSheetLayoutView="90" workbookViewId="0">
      <selection activeCell="N22" sqref="N22"/>
    </sheetView>
  </sheetViews>
  <sheetFormatPr baseColWidth="10" defaultColWidth="11.42578125" defaultRowHeight="13.5"/>
  <cols>
    <col min="1" max="1" width="3.85546875" style="42" customWidth="1"/>
    <col min="2" max="3" width="3.140625" style="42" customWidth="1"/>
    <col min="4" max="4" width="4.28515625" style="42" bestFit="1" customWidth="1"/>
    <col min="5" max="5" width="4.85546875" style="294" bestFit="1" customWidth="1"/>
    <col min="6" max="6" width="29.140625" style="42" customWidth="1"/>
    <col min="7" max="7" width="8.5703125" style="296" customWidth="1"/>
    <col min="8" max="8" width="12.42578125" style="301" customWidth="1"/>
    <col min="9" max="9" width="11.5703125" style="42" customWidth="1"/>
    <col min="10" max="10" width="12" style="42" customWidth="1"/>
    <col min="11" max="11" width="10.140625" style="397" customWidth="1"/>
    <col min="12" max="12" width="9.5703125" style="397" customWidth="1"/>
    <col min="13" max="13" width="13.28515625" style="42" customWidth="1"/>
    <col min="14" max="14" width="12.85546875" style="42" customWidth="1"/>
    <col min="15" max="16" width="13" style="42" customWidth="1"/>
    <col min="17" max="17" width="14.140625" style="42" customWidth="1"/>
    <col min="18" max="18" width="9.42578125" style="397" customWidth="1"/>
    <col min="19" max="19" width="8.5703125" style="397" customWidth="1"/>
    <col min="20" max="20" width="8.85546875" style="397" customWidth="1"/>
    <col min="21" max="21" width="9.7109375" style="397" customWidth="1"/>
    <col min="22" max="16384" width="11.42578125" style="42"/>
  </cols>
  <sheetData>
    <row r="1" spans="1:21" ht="25.15" customHeight="1">
      <c r="A1" s="483" t="s">
        <v>84</v>
      </c>
      <c r="B1" s="484"/>
      <c r="C1" s="484"/>
      <c r="D1" s="484"/>
      <c r="E1" s="484"/>
      <c r="F1" s="484"/>
      <c r="G1" s="484"/>
      <c r="H1" s="484"/>
      <c r="I1" s="484"/>
      <c r="J1" s="484"/>
      <c r="K1" s="484"/>
      <c r="L1" s="484"/>
      <c r="M1" s="484"/>
      <c r="N1" s="484"/>
      <c r="O1" s="484"/>
      <c r="P1" s="484"/>
      <c r="Q1" s="484"/>
      <c r="R1" s="484"/>
      <c r="S1" s="484"/>
      <c r="T1" s="484"/>
      <c r="U1" s="485"/>
    </row>
    <row r="2" spans="1:21" ht="36" customHeight="1">
      <c r="A2" s="486" t="s">
        <v>463</v>
      </c>
      <c r="B2" s="487"/>
      <c r="C2" s="487"/>
      <c r="D2" s="487"/>
      <c r="E2" s="487"/>
      <c r="F2" s="487"/>
      <c r="G2" s="487"/>
      <c r="H2" s="487"/>
      <c r="I2" s="487"/>
      <c r="J2" s="487"/>
      <c r="K2" s="487"/>
      <c r="L2" s="487"/>
      <c r="M2" s="487"/>
      <c r="N2" s="487"/>
      <c r="O2" s="487"/>
      <c r="P2" s="487"/>
      <c r="Q2" s="487"/>
      <c r="R2" s="487"/>
      <c r="S2" s="487"/>
      <c r="T2" s="487"/>
      <c r="U2" s="488"/>
    </row>
    <row r="3" spans="1:21" ht="6" customHeight="1">
      <c r="U3" s="403"/>
    </row>
    <row r="4" spans="1:21" ht="20.100000000000001" customHeight="1">
      <c r="A4" s="445" t="s">
        <v>193</v>
      </c>
      <c r="B4" s="495"/>
      <c r="C4" s="495"/>
      <c r="D4" s="495"/>
      <c r="E4" s="495"/>
      <c r="F4" s="495"/>
      <c r="G4" s="495"/>
      <c r="H4" s="495"/>
      <c r="I4" s="495"/>
      <c r="J4" s="495"/>
      <c r="K4" s="495"/>
      <c r="L4" s="495"/>
      <c r="M4" s="495"/>
      <c r="N4" s="495"/>
      <c r="O4" s="495"/>
      <c r="P4" s="495"/>
      <c r="Q4" s="495"/>
      <c r="R4" s="495"/>
      <c r="S4" s="495"/>
      <c r="T4" s="495"/>
      <c r="U4" s="496"/>
    </row>
    <row r="5" spans="1:21" ht="20.100000000000001" customHeight="1">
      <c r="A5" s="497" t="s">
        <v>194</v>
      </c>
      <c r="B5" s="498"/>
      <c r="C5" s="498"/>
      <c r="D5" s="498"/>
      <c r="E5" s="498"/>
      <c r="F5" s="498"/>
      <c r="G5" s="498"/>
      <c r="H5" s="498"/>
      <c r="I5" s="498"/>
      <c r="J5" s="498"/>
      <c r="K5" s="498"/>
      <c r="L5" s="498"/>
      <c r="M5" s="498"/>
      <c r="N5" s="498"/>
      <c r="O5" s="498"/>
      <c r="P5" s="498"/>
      <c r="Q5" s="498"/>
      <c r="R5" s="498"/>
      <c r="S5" s="498"/>
      <c r="T5" s="498"/>
      <c r="U5" s="499"/>
    </row>
    <row r="6" spans="1:21" ht="15" customHeight="1">
      <c r="A6" s="500" t="s">
        <v>80</v>
      </c>
      <c r="B6" s="489" t="s">
        <v>39</v>
      </c>
      <c r="C6" s="489" t="s">
        <v>37</v>
      </c>
      <c r="D6" s="489" t="s">
        <v>38</v>
      </c>
      <c r="E6" s="492" t="s">
        <v>7</v>
      </c>
      <c r="F6" s="489" t="s">
        <v>8</v>
      </c>
      <c r="G6" s="489" t="s">
        <v>23</v>
      </c>
      <c r="H6" s="503" t="s">
        <v>10</v>
      </c>
      <c r="I6" s="504"/>
      <c r="J6" s="504"/>
      <c r="K6" s="504"/>
      <c r="L6" s="504"/>
      <c r="M6" s="504"/>
      <c r="N6" s="504"/>
      <c r="O6" s="504"/>
      <c r="P6" s="504"/>
      <c r="Q6" s="504"/>
      <c r="R6" s="504"/>
      <c r="S6" s="504"/>
      <c r="T6" s="504"/>
      <c r="U6" s="505"/>
    </row>
    <row r="7" spans="1:21" ht="25.5" customHeight="1">
      <c r="A7" s="501"/>
      <c r="B7" s="490"/>
      <c r="C7" s="490"/>
      <c r="D7" s="490"/>
      <c r="E7" s="493"/>
      <c r="F7" s="490"/>
      <c r="G7" s="490"/>
      <c r="H7" s="503" t="s">
        <v>9</v>
      </c>
      <c r="I7" s="504"/>
      <c r="J7" s="505"/>
      <c r="K7" s="506" t="s">
        <v>43</v>
      </c>
      <c r="L7" s="507"/>
      <c r="M7" s="503" t="s">
        <v>91</v>
      </c>
      <c r="N7" s="504"/>
      <c r="O7" s="504"/>
      <c r="P7" s="504"/>
      <c r="Q7" s="505"/>
      <c r="R7" s="506" t="s">
        <v>43</v>
      </c>
      <c r="S7" s="508"/>
      <c r="T7" s="508"/>
      <c r="U7" s="507"/>
    </row>
    <row r="8" spans="1:21" ht="24.75" customHeight="1">
      <c r="A8" s="502"/>
      <c r="B8" s="491"/>
      <c r="C8" s="491"/>
      <c r="D8" s="491"/>
      <c r="E8" s="494"/>
      <c r="F8" s="491"/>
      <c r="G8" s="491"/>
      <c r="H8" s="192" t="s">
        <v>123</v>
      </c>
      <c r="I8" s="192" t="s">
        <v>180</v>
      </c>
      <c r="J8" s="192" t="s">
        <v>42</v>
      </c>
      <c r="K8" s="398" t="s">
        <v>44</v>
      </c>
      <c r="L8" s="398" t="s">
        <v>45</v>
      </c>
      <c r="M8" s="192" t="s">
        <v>119</v>
      </c>
      <c r="N8" s="192" t="s">
        <v>118</v>
      </c>
      <c r="O8" s="192" t="s">
        <v>46</v>
      </c>
      <c r="P8" s="192" t="s">
        <v>47</v>
      </c>
      <c r="Q8" s="192" t="s">
        <v>109</v>
      </c>
      <c r="R8" s="398" t="s">
        <v>111</v>
      </c>
      <c r="S8" s="398" t="s">
        <v>112</v>
      </c>
      <c r="T8" s="398" t="s">
        <v>113</v>
      </c>
      <c r="U8" s="398" t="s">
        <v>114</v>
      </c>
    </row>
    <row r="9" spans="1:21" s="103" customFormat="1" ht="31.5" customHeight="1">
      <c r="A9" s="18">
        <v>3</v>
      </c>
      <c r="B9" s="18"/>
      <c r="C9" s="18"/>
      <c r="D9" s="18"/>
      <c r="E9" s="268"/>
      <c r="F9" s="213" t="s">
        <v>464</v>
      </c>
      <c r="G9" s="295"/>
      <c r="H9" s="102"/>
      <c r="I9" s="102"/>
      <c r="J9" s="102"/>
      <c r="K9" s="277"/>
      <c r="L9" s="277"/>
      <c r="M9" s="102"/>
      <c r="N9" s="102"/>
      <c r="O9" s="102"/>
      <c r="P9" s="102"/>
      <c r="Q9" s="102"/>
      <c r="R9" s="277"/>
      <c r="S9" s="277"/>
      <c r="T9" s="277"/>
      <c r="U9" s="277"/>
    </row>
    <row r="10" spans="1:21" s="103" customFormat="1" ht="31.5" customHeight="1">
      <c r="A10" s="18"/>
      <c r="B10" s="18">
        <v>3</v>
      </c>
      <c r="C10" s="18"/>
      <c r="D10" s="18"/>
      <c r="E10" s="268"/>
      <c r="F10" s="213" t="s">
        <v>464</v>
      </c>
      <c r="G10" s="295"/>
      <c r="H10" s="102"/>
      <c r="I10" s="102"/>
      <c r="J10" s="102"/>
      <c r="K10" s="277"/>
      <c r="L10" s="277"/>
      <c r="M10" s="104"/>
      <c r="N10" s="104"/>
      <c r="O10" s="104"/>
      <c r="P10" s="102"/>
      <c r="Q10" s="102"/>
      <c r="R10" s="277"/>
      <c r="S10" s="277"/>
      <c r="T10" s="277"/>
      <c r="U10" s="277"/>
    </row>
    <row r="11" spans="1:21" s="103" customFormat="1" ht="31.5" customHeight="1">
      <c r="A11" s="196"/>
      <c r="B11" s="196"/>
      <c r="C11" s="18">
        <v>2</v>
      </c>
      <c r="D11" s="39"/>
      <c r="E11" s="63"/>
      <c r="F11" s="214" t="s">
        <v>465</v>
      </c>
      <c r="G11" s="295"/>
      <c r="H11" s="101"/>
      <c r="I11" s="106"/>
      <c r="J11" s="106"/>
      <c r="K11" s="399"/>
      <c r="L11" s="400"/>
      <c r="M11" s="107"/>
      <c r="N11" s="108"/>
      <c r="O11" s="108"/>
      <c r="P11" s="108"/>
      <c r="Q11" s="108"/>
      <c r="R11" s="400"/>
      <c r="S11" s="400"/>
      <c r="T11" s="400"/>
      <c r="U11" s="400"/>
    </row>
    <row r="12" spans="1:21" s="103" customFormat="1" ht="31.5" customHeight="1">
      <c r="A12" s="196"/>
      <c r="B12" s="196"/>
      <c r="C12" s="196"/>
      <c r="D12" s="18">
        <v>1</v>
      </c>
      <c r="E12" s="268"/>
      <c r="F12" s="289" t="s">
        <v>466</v>
      </c>
      <c r="G12" s="264"/>
      <c r="H12" s="101"/>
      <c r="I12" s="107"/>
      <c r="J12" s="107"/>
      <c r="K12" s="400"/>
      <c r="L12" s="400"/>
      <c r="M12" s="109"/>
      <c r="N12" s="109"/>
      <c r="O12" s="110"/>
      <c r="P12" s="111"/>
      <c r="Q12" s="111"/>
      <c r="R12" s="400"/>
      <c r="S12" s="400"/>
      <c r="T12" s="400"/>
      <c r="U12" s="400"/>
    </row>
    <row r="13" spans="1:21" s="103" customFormat="1" ht="45.75" customHeight="1">
      <c r="A13" s="290"/>
      <c r="B13" s="291"/>
      <c r="C13" s="291"/>
      <c r="D13" s="292"/>
      <c r="E13" s="300">
        <v>360</v>
      </c>
      <c r="F13" s="293" t="s">
        <v>467</v>
      </c>
      <c r="G13" s="297" t="s">
        <v>250</v>
      </c>
      <c r="H13" s="302">
        <v>300</v>
      </c>
      <c r="I13" s="302">
        <v>0</v>
      </c>
      <c r="J13" s="302">
        <v>0</v>
      </c>
      <c r="K13" s="401">
        <v>0</v>
      </c>
      <c r="L13" s="401">
        <v>0</v>
      </c>
      <c r="M13" s="396">
        <v>10100000</v>
      </c>
      <c r="N13" s="396">
        <v>10100000</v>
      </c>
      <c r="O13" s="303">
        <v>0</v>
      </c>
      <c r="P13" s="303">
        <v>0</v>
      </c>
      <c r="Q13" s="303">
        <v>0</v>
      </c>
      <c r="R13" s="404">
        <f t="shared" ref="R13" si="0">+O13/M13</f>
        <v>0</v>
      </c>
      <c r="S13" s="404">
        <f t="shared" ref="S13" si="1">+O13/N13</f>
        <v>0</v>
      </c>
      <c r="T13" s="404">
        <f t="shared" ref="T13" si="2">+P13/M13</f>
        <v>0</v>
      </c>
      <c r="U13" s="404">
        <f t="shared" ref="U13" si="3">+P13/N13</f>
        <v>0</v>
      </c>
    </row>
    <row r="14" spans="1:21" s="103" customFormat="1" ht="15" customHeight="1">
      <c r="A14" s="105"/>
      <c r="B14" s="105"/>
      <c r="C14" s="105"/>
      <c r="D14" s="105"/>
      <c r="E14" s="105"/>
      <c r="F14" s="101" t="s">
        <v>110</v>
      </c>
      <c r="G14" s="298"/>
      <c r="H14" s="298"/>
      <c r="I14" s="107"/>
      <c r="J14" s="107"/>
      <c r="K14" s="400"/>
      <c r="L14" s="400"/>
      <c r="M14" s="434">
        <f>+SUM(M13:M13)</f>
        <v>10100000</v>
      </c>
      <c r="N14" s="434">
        <f>+SUM(N13:N13)</f>
        <v>10100000</v>
      </c>
      <c r="O14" s="107">
        <f>+SUM(O13:O13)</f>
        <v>0</v>
      </c>
      <c r="P14" s="107">
        <f>+SUM(P13:P13)</f>
        <v>0</v>
      </c>
      <c r="Q14" s="107">
        <f>+SUM(Q13:Q13)</f>
        <v>0</v>
      </c>
      <c r="R14" s="400"/>
      <c r="S14" s="400"/>
      <c r="T14" s="400"/>
      <c r="U14" s="400"/>
    </row>
    <row r="15" spans="1:21" s="103" customFormat="1" ht="15" customHeight="1">
      <c r="A15" s="112"/>
      <c r="B15" s="112"/>
      <c r="C15" s="112"/>
      <c r="D15" s="112"/>
      <c r="E15" s="112"/>
      <c r="F15" s="112"/>
      <c r="G15" s="299"/>
      <c r="H15" s="299"/>
      <c r="I15" s="113"/>
      <c r="J15" s="113"/>
      <c r="K15" s="402"/>
      <c r="L15" s="402"/>
      <c r="M15" s="435"/>
      <c r="N15" s="436"/>
      <c r="O15" s="114"/>
      <c r="P15" s="114"/>
      <c r="Q15" s="114"/>
      <c r="R15" s="402"/>
      <c r="S15" s="402"/>
      <c r="T15" s="402"/>
      <c r="U15" s="402"/>
    </row>
    <row r="16" spans="1:21">
      <c r="A16" s="43"/>
      <c r="B16" s="95"/>
      <c r="C16" s="43"/>
      <c r="D16" s="43"/>
      <c r="F16" s="43"/>
    </row>
    <row r="17" spans="2:15">
      <c r="B17" s="44"/>
      <c r="C17" s="45"/>
      <c r="D17" s="45"/>
      <c r="N17" s="46"/>
      <c r="O17" s="46"/>
    </row>
    <row r="18" spans="2:15">
      <c r="B18" s="47"/>
      <c r="C18" s="47"/>
      <c r="D18" s="47"/>
      <c r="N18" s="48"/>
      <c r="O18" s="48"/>
    </row>
  </sheetData>
  <mergeCells count="16">
    <mergeCell ref="A1:U1"/>
    <mergeCell ref="A2:U2"/>
    <mergeCell ref="D6:D8"/>
    <mergeCell ref="E6:E8"/>
    <mergeCell ref="F6:F8"/>
    <mergeCell ref="G6:G8"/>
    <mergeCell ref="A4:U4"/>
    <mergeCell ref="A5:U5"/>
    <mergeCell ref="A6:A8"/>
    <mergeCell ref="M7:Q7"/>
    <mergeCell ref="H7:J7"/>
    <mergeCell ref="K7:L7"/>
    <mergeCell ref="R7:U7"/>
    <mergeCell ref="B6:B8"/>
    <mergeCell ref="C6:C8"/>
    <mergeCell ref="H6:U6"/>
  </mergeCells>
  <printOptions horizontalCentered="1"/>
  <pageMargins left="0.19685039370078741" right="0.19685039370078741" top="1.6535433070866143" bottom="0.47244094488188981" header="0.19685039370078741" footer="0.19685039370078741"/>
  <pageSetup scale="62" orientation="landscape" r:id="rId1"/>
  <headerFooter scaleWithDoc="0">
    <oddHeader>&amp;C&amp;G</oddHeader>
    <oddFooter>&amp;C&amp;G</oddFooter>
  </headerFooter>
  <legacyDrawingHF r:id="rId2"/>
</worksheet>
</file>

<file path=xl/worksheets/sheet8.xml><?xml version="1.0" encoding="utf-8"?>
<worksheet xmlns="http://schemas.openxmlformats.org/spreadsheetml/2006/main" xmlns:r="http://schemas.openxmlformats.org/officeDocument/2006/relationships">
  <dimension ref="A1:T23"/>
  <sheetViews>
    <sheetView showGridLines="0" view="pageBreakPreview" zoomScale="70" zoomScaleSheetLayoutView="70" workbookViewId="0">
      <selection activeCell="F34" sqref="F34"/>
    </sheetView>
  </sheetViews>
  <sheetFormatPr baseColWidth="10" defaultColWidth="11.42578125" defaultRowHeight="13.5"/>
  <cols>
    <col min="1" max="1" width="50" style="1" customWidth="1"/>
    <col min="2" max="2" width="6.5703125" style="1" customWidth="1"/>
    <col min="3" max="3" width="90.7109375" style="1" customWidth="1"/>
    <col min="4" max="16384" width="11.42578125" style="1"/>
  </cols>
  <sheetData>
    <row r="1" spans="1:20" ht="35.1" customHeight="1">
      <c r="A1" s="442" t="s">
        <v>85</v>
      </c>
      <c r="B1" s="443"/>
      <c r="C1" s="444"/>
    </row>
    <row r="2" spans="1:20" ht="6" customHeight="1">
      <c r="C2" s="96"/>
    </row>
    <row r="3" spans="1:20" s="96" customFormat="1" ht="20.100000000000001" customHeight="1">
      <c r="A3" s="445" t="s">
        <v>193</v>
      </c>
      <c r="B3" s="446"/>
      <c r="C3" s="447"/>
      <c r="D3" s="97"/>
      <c r="E3" s="97"/>
      <c r="F3" s="97"/>
      <c r="G3" s="97"/>
      <c r="H3" s="97"/>
      <c r="I3" s="97"/>
      <c r="J3" s="97"/>
      <c r="K3" s="97"/>
      <c r="L3" s="97"/>
      <c r="M3" s="97"/>
      <c r="N3" s="97"/>
      <c r="O3" s="97"/>
      <c r="P3" s="97"/>
      <c r="Q3" s="97"/>
      <c r="R3" s="97"/>
      <c r="S3" s="97"/>
      <c r="T3" s="97"/>
    </row>
    <row r="4" spans="1:20" s="96" customFormat="1" ht="20.100000000000001" customHeight="1">
      <c r="A4" s="445" t="s">
        <v>194</v>
      </c>
      <c r="B4" s="446"/>
      <c r="C4" s="447"/>
      <c r="D4" s="97"/>
      <c r="E4" s="97"/>
      <c r="F4" s="97"/>
      <c r="G4" s="97"/>
      <c r="H4" s="97"/>
      <c r="I4" s="97"/>
      <c r="J4" s="97"/>
      <c r="K4" s="97"/>
      <c r="L4" s="97"/>
      <c r="M4" s="97"/>
      <c r="N4" s="97"/>
      <c r="O4" s="97"/>
      <c r="P4" s="97"/>
      <c r="Q4" s="97"/>
      <c r="R4" s="97"/>
      <c r="S4" s="97"/>
      <c r="T4" s="97"/>
    </row>
    <row r="5" spans="1:20" s="96" customFormat="1" ht="44.25" customHeight="1">
      <c r="A5" s="445" t="s">
        <v>701</v>
      </c>
      <c r="B5" s="446"/>
      <c r="C5" s="447"/>
      <c r="D5" s="97"/>
      <c r="E5" s="97"/>
      <c r="F5" s="97"/>
      <c r="G5" s="97"/>
      <c r="H5" s="97"/>
      <c r="I5" s="97"/>
      <c r="J5" s="97"/>
      <c r="K5" s="97"/>
      <c r="L5" s="97"/>
      <c r="M5" s="97"/>
      <c r="N5" s="97"/>
      <c r="O5" s="97"/>
      <c r="P5" s="97"/>
      <c r="Q5" s="97"/>
      <c r="R5" s="97"/>
      <c r="S5" s="97"/>
      <c r="T5" s="97"/>
    </row>
    <row r="6" spans="1:20" ht="30" customHeight="1">
      <c r="A6" s="512" t="s">
        <v>700</v>
      </c>
      <c r="B6" s="513"/>
      <c r="C6" s="514"/>
    </row>
    <row r="7" spans="1:20" s="62" customFormat="1" ht="15" customHeight="1">
      <c r="A7" s="115"/>
      <c r="B7" s="85"/>
      <c r="C7" s="98"/>
    </row>
    <row r="8" spans="1:20" s="62" customFormat="1" ht="15" customHeight="1">
      <c r="A8" s="515" t="s">
        <v>704</v>
      </c>
      <c r="B8" s="516"/>
      <c r="C8" s="517"/>
    </row>
    <row r="9" spans="1:20" s="62" customFormat="1" ht="15" customHeight="1">
      <c r="A9" s="515"/>
      <c r="B9" s="516"/>
      <c r="C9" s="517"/>
    </row>
    <row r="10" spans="1:20" s="62" customFormat="1" ht="15" customHeight="1">
      <c r="A10" s="515"/>
      <c r="B10" s="516"/>
      <c r="C10" s="517"/>
    </row>
    <row r="11" spans="1:20" s="62" customFormat="1" ht="15" customHeight="1">
      <c r="A11" s="515"/>
      <c r="B11" s="516"/>
      <c r="C11" s="517"/>
    </row>
    <row r="12" spans="1:20" s="62" customFormat="1" ht="15" customHeight="1">
      <c r="A12" s="515"/>
      <c r="B12" s="516"/>
      <c r="C12" s="517"/>
    </row>
    <row r="13" spans="1:20" s="62" customFormat="1" ht="15" customHeight="1">
      <c r="A13" s="515"/>
      <c r="B13" s="516"/>
      <c r="C13" s="517"/>
    </row>
    <row r="14" spans="1:20" s="62" customFormat="1" ht="15" customHeight="1">
      <c r="A14" s="509"/>
      <c r="B14" s="510"/>
      <c r="C14" s="511"/>
    </row>
    <row r="15" spans="1:20" s="62" customFormat="1" ht="15" customHeight="1">
      <c r="A15" s="509"/>
      <c r="B15" s="510"/>
      <c r="C15" s="511"/>
    </row>
    <row r="16" spans="1:20" s="62" customFormat="1" ht="15" customHeight="1">
      <c r="A16" s="509"/>
      <c r="B16" s="510"/>
      <c r="C16" s="511"/>
    </row>
    <row r="17" spans="1:3" s="62" customFormat="1" ht="15" customHeight="1">
      <c r="A17" s="509"/>
      <c r="B17" s="510"/>
      <c r="C17" s="511"/>
    </row>
    <row r="18" spans="1:3" s="62" customFormat="1" ht="15" customHeight="1">
      <c r="A18" s="509"/>
      <c r="B18" s="510"/>
      <c r="C18" s="511"/>
    </row>
    <row r="19" spans="1:3" s="62" customFormat="1" ht="15" customHeight="1">
      <c r="A19" s="509"/>
      <c r="B19" s="510"/>
      <c r="C19" s="511"/>
    </row>
    <row r="20" spans="1:3" s="62" customFormat="1" ht="15" customHeight="1">
      <c r="A20" s="518"/>
      <c r="B20" s="519"/>
      <c r="C20" s="520"/>
    </row>
    <row r="22" spans="1:3">
      <c r="A22" s="40"/>
      <c r="B22" s="40"/>
      <c r="C22" s="11"/>
    </row>
    <row r="23" spans="1:3">
      <c r="A23" s="41"/>
      <c r="B23" s="41"/>
      <c r="C23" s="14"/>
    </row>
  </sheetData>
  <mergeCells count="13">
    <mergeCell ref="A18:C18"/>
    <mergeCell ref="A19:C19"/>
    <mergeCell ref="A20:C20"/>
    <mergeCell ref="A15:C15"/>
    <mergeCell ref="A16:C16"/>
    <mergeCell ref="A17:C17"/>
    <mergeCell ref="A14:C14"/>
    <mergeCell ref="A4:C4"/>
    <mergeCell ref="A1:C1"/>
    <mergeCell ref="A3:C3"/>
    <mergeCell ref="A5:C5"/>
    <mergeCell ref="A6:C6"/>
    <mergeCell ref="A8:C13"/>
  </mergeCells>
  <printOptions horizontalCentered="1"/>
  <pageMargins left="0.39370078740157483" right="0.39370078740157483" top="1.6535433070866143" bottom="0.47244094488188981" header="0.19685039370078741" footer="0.19685039370078741"/>
  <pageSetup scale="85" orientation="landscape" r:id="rId1"/>
  <headerFooter scaleWithDoc="0">
    <oddHeader>&amp;C&amp;G</oddHeader>
    <oddFooter>&amp;C&amp;G</oddFooter>
  </headerFooter>
  <legacyDrawingHF r:id="rId2"/>
</worksheet>
</file>

<file path=xl/worksheets/sheet9.xml><?xml version="1.0" encoding="utf-8"?>
<worksheet xmlns="http://schemas.openxmlformats.org/spreadsheetml/2006/main" xmlns:r="http://schemas.openxmlformats.org/officeDocument/2006/relationships">
  <dimension ref="A1:P283"/>
  <sheetViews>
    <sheetView showGridLines="0" view="pageBreakPreview" topLeftCell="A64" zoomScale="90" zoomScaleSheetLayoutView="90" workbookViewId="0">
      <selection activeCell="H95" sqref="H95"/>
    </sheetView>
  </sheetViews>
  <sheetFormatPr baseColWidth="10" defaultColWidth="11.42578125" defaultRowHeight="13.5"/>
  <cols>
    <col min="1" max="6" width="5" style="1" customWidth="1"/>
    <col min="7" max="7" width="6" style="1" customWidth="1"/>
    <col min="8" max="8" width="60.7109375" style="1" customWidth="1"/>
    <col min="9" max="9" width="10.7109375" style="1" customWidth="1"/>
    <col min="10" max="10" width="13.7109375" style="1" customWidth="1"/>
    <col min="11" max="11" width="16.5703125" style="1" customWidth="1"/>
    <col min="12" max="12" width="13.7109375" style="1" customWidth="1"/>
    <col min="13" max="13" width="18.28515625" style="1" customWidth="1"/>
    <col min="14" max="14" width="18.42578125" style="1" customWidth="1"/>
    <col min="15" max="15" width="17.28515625" style="1" customWidth="1"/>
    <col min="16" max="16" width="2.85546875" style="1" customWidth="1"/>
    <col min="17" max="16384" width="11.42578125" style="1"/>
  </cols>
  <sheetData>
    <row r="1" spans="1:15" ht="39" customHeight="1"/>
    <row r="2" spans="1:15" ht="34.9" customHeight="1">
      <c r="A2" s="442" t="s">
        <v>130</v>
      </c>
      <c r="B2" s="443"/>
      <c r="C2" s="443"/>
      <c r="D2" s="443"/>
      <c r="E2" s="443"/>
      <c r="F2" s="443"/>
      <c r="G2" s="443"/>
      <c r="H2" s="443"/>
      <c r="I2" s="443"/>
      <c r="J2" s="443"/>
      <c r="K2" s="443"/>
      <c r="L2" s="443"/>
      <c r="M2" s="443"/>
      <c r="N2" s="443"/>
      <c r="O2" s="444"/>
    </row>
    <row r="3" spans="1:15" ht="7.9" customHeight="1">
      <c r="A3" s="149"/>
      <c r="B3" s="149"/>
      <c r="C3" s="149"/>
      <c r="D3" s="149"/>
      <c r="E3" s="149"/>
      <c r="F3" s="149"/>
      <c r="G3" s="149"/>
      <c r="H3" s="149"/>
      <c r="I3" s="149"/>
      <c r="J3" s="149"/>
      <c r="K3" s="149"/>
      <c r="L3" s="149"/>
      <c r="M3" s="149"/>
      <c r="N3" s="149"/>
      <c r="O3" s="149"/>
    </row>
    <row r="4" spans="1:15" ht="19.149999999999999" customHeight="1">
      <c r="A4" s="541" t="s">
        <v>193</v>
      </c>
      <c r="B4" s="542"/>
      <c r="C4" s="542"/>
      <c r="D4" s="542"/>
      <c r="E4" s="542"/>
      <c r="F4" s="542"/>
      <c r="G4" s="542"/>
      <c r="H4" s="542"/>
      <c r="I4" s="542"/>
      <c r="J4" s="542"/>
      <c r="K4" s="542"/>
      <c r="L4" s="542"/>
      <c r="M4" s="542"/>
      <c r="N4" s="542"/>
      <c r="O4" s="543"/>
    </row>
    <row r="5" spans="1:15" ht="19.149999999999999" customHeight="1">
      <c r="A5" s="541" t="s">
        <v>194</v>
      </c>
      <c r="B5" s="542"/>
      <c r="C5" s="542"/>
      <c r="D5" s="542"/>
      <c r="E5" s="542"/>
      <c r="F5" s="542"/>
      <c r="G5" s="542"/>
      <c r="H5" s="542"/>
      <c r="I5" s="542"/>
      <c r="J5" s="542"/>
      <c r="K5" s="542"/>
      <c r="L5" s="542"/>
      <c r="M5" s="542"/>
      <c r="N5" s="542"/>
      <c r="O5" s="543"/>
    </row>
    <row r="6" spans="1:15" ht="19.899999999999999" customHeight="1">
      <c r="A6" s="440" t="s">
        <v>80</v>
      </c>
      <c r="B6" s="440" t="s">
        <v>131</v>
      </c>
      <c r="C6" s="440" t="s">
        <v>39</v>
      </c>
      <c r="D6" s="440" t="s">
        <v>37</v>
      </c>
      <c r="E6" s="440" t="s">
        <v>38</v>
      </c>
      <c r="F6" s="440" t="s">
        <v>7</v>
      </c>
      <c r="G6" s="440" t="s">
        <v>70</v>
      </c>
      <c r="H6" s="551" t="s">
        <v>8</v>
      </c>
      <c r="I6" s="440" t="s">
        <v>132</v>
      </c>
      <c r="J6" s="479" t="s">
        <v>133</v>
      </c>
      <c r="K6" s="480"/>
      <c r="L6" s="547"/>
      <c r="M6" s="479" t="s">
        <v>134</v>
      </c>
      <c r="N6" s="480"/>
      <c r="O6" s="547"/>
    </row>
    <row r="7" spans="1:15" ht="21" customHeight="1">
      <c r="A7" s="441"/>
      <c r="B7" s="441"/>
      <c r="C7" s="441"/>
      <c r="D7" s="441"/>
      <c r="E7" s="441"/>
      <c r="F7" s="441"/>
      <c r="G7" s="441"/>
      <c r="H7" s="552"/>
      <c r="I7" s="441"/>
      <c r="J7" s="141" t="s">
        <v>135</v>
      </c>
      <c r="K7" s="151" t="s">
        <v>181</v>
      </c>
      <c r="L7" s="141" t="s">
        <v>136</v>
      </c>
      <c r="M7" s="141" t="s">
        <v>87</v>
      </c>
      <c r="N7" s="151" t="s">
        <v>182</v>
      </c>
      <c r="O7" s="141" t="s">
        <v>16</v>
      </c>
    </row>
    <row r="8" spans="1:15" s="142" customFormat="1" ht="23.25" customHeight="1">
      <c r="A8" s="405" t="s">
        <v>197</v>
      </c>
      <c r="B8" s="405" t="s">
        <v>197</v>
      </c>
      <c r="C8" s="405">
        <v>1</v>
      </c>
      <c r="D8" s="405">
        <v>2</v>
      </c>
      <c r="E8" s="405">
        <v>4</v>
      </c>
      <c r="F8" s="405">
        <v>301</v>
      </c>
      <c r="G8" s="405"/>
      <c r="H8" s="405" t="s">
        <v>199</v>
      </c>
      <c r="I8" s="406" t="s">
        <v>200</v>
      </c>
      <c r="J8" s="406" t="s">
        <v>201</v>
      </c>
      <c r="K8" s="406" t="s">
        <v>228</v>
      </c>
      <c r="L8" s="406" t="s">
        <v>228</v>
      </c>
      <c r="M8" s="407">
        <v>2118540</v>
      </c>
      <c r="N8" s="407">
        <v>27411.57</v>
      </c>
      <c r="O8" s="407">
        <v>27411.57</v>
      </c>
    </row>
    <row r="9" spans="1:15">
      <c r="A9" s="521"/>
      <c r="B9" s="522"/>
      <c r="C9" s="522"/>
      <c r="D9" s="522"/>
      <c r="E9" s="522"/>
      <c r="F9" s="522"/>
      <c r="G9" s="522"/>
      <c r="H9" s="522"/>
      <c r="I9" s="522"/>
      <c r="J9" s="522"/>
      <c r="K9" s="522"/>
      <c r="L9" s="522"/>
      <c r="M9" s="522"/>
      <c r="N9" s="522"/>
      <c r="O9" s="523"/>
    </row>
    <row r="10" spans="1:15" s="359" customFormat="1" ht="29.25" customHeight="1">
      <c r="A10" s="527" t="s">
        <v>789</v>
      </c>
      <c r="B10" s="528"/>
      <c r="C10" s="528"/>
      <c r="D10" s="528"/>
      <c r="E10" s="528"/>
      <c r="F10" s="528"/>
      <c r="G10" s="528"/>
      <c r="H10" s="528"/>
      <c r="I10" s="528"/>
      <c r="J10" s="528"/>
      <c r="K10" s="528"/>
      <c r="L10" s="528"/>
      <c r="M10" s="528"/>
      <c r="N10" s="528"/>
      <c r="O10" s="529"/>
    </row>
    <row r="11" spans="1:15" ht="38.25" customHeight="1">
      <c r="A11" s="527" t="s">
        <v>808</v>
      </c>
      <c r="B11" s="528"/>
      <c r="C11" s="528"/>
      <c r="D11" s="528"/>
      <c r="E11" s="528"/>
      <c r="F11" s="528"/>
      <c r="G11" s="528"/>
      <c r="H11" s="528"/>
      <c r="I11" s="528"/>
      <c r="J11" s="528"/>
      <c r="K11" s="528"/>
      <c r="L11" s="528"/>
      <c r="M11" s="528"/>
      <c r="N11" s="528"/>
      <c r="O11" s="529"/>
    </row>
    <row r="12" spans="1:15">
      <c r="A12" s="524" t="s">
        <v>283</v>
      </c>
      <c r="B12" s="525"/>
      <c r="C12" s="525"/>
      <c r="D12" s="525"/>
      <c r="E12" s="525"/>
      <c r="F12" s="525"/>
      <c r="G12" s="525"/>
      <c r="H12" s="525"/>
      <c r="I12" s="525"/>
      <c r="J12" s="525"/>
      <c r="K12" s="525"/>
      <c r="L12" s="525"/>
      <c r="M12" s="525"/>
      <c r="N12" s="525"/>
      <c r="O12" s="526"/>
    </row>
    <row r="13" spans="1:15">
      <c r="A13" s="143"/>
      <c r="B13" s="144"/>
      <c r="C13" s="144"/>
      <c r="D13" s="144"/>
      <c r="E13" s="144"/>
      <c r="F13" s="144"/>
      <c r="G13" s="144"/>
      <c r="H13" s="144"/>
      <c r="I13" s="144"/>
      <c r="J13" s="144"/>
      <c r="K13" s="144"/>
      <c r="L13" s="144"/>
      <c r="M13" s="144"/>
      <c r="N13" s="144"/>
      <c r="O13" s="145"/>
    </row>
    <row r="14" spans="1:15" s="142" customFormat="1" ht="40.5" customHeight="1">
      <c r="A14" s="304" t="s">
        <v>197</v>
      </c>
      <c r="B14" s="304" t="s">
        <v>197</v>
      </c>
      <c r="C14" s="304">
        <v>1</v>
      </c>
      <c r="D14" s="304">
        <v>2</v>
      </c>
      <c r="E14" s="304">
        <v>4</v>
      </c>
      <c r="F14" s="304">
        <v>335</v>
      </c>
      <c r="G14" s="304" t="s">
        <v>198</v>
      </c>
      <c r="H14" s="304" t="s">
        <v>203</v>
      </c>
      <c r="I14" s="304" t="s">
        <v>253</v>
      </c>
      <c r="J14" s="304" t="s">
        <v>254</v>
      </c>
      <c r="K14" s="304" t="s">
        <v>298</v>
      </c>
      <c r="L14" s="304" t="s">
        <v>298</v>
      </c>
      <c r="M14" s="309">
        <v>1636440</v>
      </c>
      <c r="N14" s="309">
        <v>151760</v>
      </c>
      <c r="O14" s="309">
        <v>151760</v>
      </c>
    </row>
    <row r="15" spans="1:15" s="197" customFormat="1" ht="42.75" customHeight="1">
      <c r="A15" s="548" t="s">
        <v>281</v>
      </c>
      <c r="B15" s="549"/>
      <c r="C15" s="549"/>
      <c r="D15" s="549"/>
      <c r="E15" s="549"/>
      <c r="F15" s="549"/>
      <c r="G15" s="549"/>
      <c r="H15" s="549"/>
      <c r="I15" s="549"/>
      <c r="J15" s="549"/>
      <c r="K15" s="549"/>
      <c r="L15" s="549"/>
      <c r="M15" s="549"/>
      <c r="N15" s="549"/>
      <c r="O15" s="550"/>
    </row>
    <row r="16" spans="1:15" ht="13.5" customHeight="1">
      <c r="A16" s="524" t="s">
        <v>138</v>
      </c>
      <c r="B16" s="525"/>
      <c r="C16" s="525"/>
      <c r="D16" s="525"/>
      <c r="E16" s="525"/>
      <c r="F16" s="525"/>
      <c r="G16" s="525"/>
      <c r="H16" s="525"/>
      <c r="I16" s="525"/>
      <c r="J16" s="525"/>
      <c r="K16" s="525"/>
      <c r="L16" s="525"/>
      <c r="M16" s="525"/>
      <c r="N16" s="525"/>
      <c r="O16" s="526"/>
    </row>
    <row r="17" spans="1:16" ht="82.5" customHeight="1">
      <c r="A17" s="536" t="s">
        <v>280</v>
      </c>
      <c r="B17" s="537"/>
      <c r="C17" s="537"/>
      <c r="D17" s="537"/>
      <c r="E17" s="537"/>
      <c r="F17" s="537"/>
      <c r="G17" s="537"/>
      <c r="H17" s="537"/>
      <c r="I17" s="537"/>
      <c r="J17" s="537"/>
      <c r="K17" s="537"/>
      <c r="L17" s="537"/>
      <c r="M17" s="537"/>
      <c r="N17" s="537"/>
      <c r="O17" s="538"/>
    </row>
    <row r="18" spans="1:16">
      <c r="A18" s="193"/>
      <c r="B18" s="194"/>
      <c r="C18" s="194"/>
      <c r="D18" s="194"/>
      <c r="E18" s="194"/>
      <c r="F18" s="194"/>
      <c r="G18" s="194"/>
      <c r="H18" s="194"/>
      <c r="I18" s="194"/>
      <c r="J18" s="194"/>
      <c r="K18" s="194"/>
      <c r="L18" s="194"/>
      <c r="M18" s="194"/>
      <c r="N18" s="194"/>
      <c r="O18" s="195"/>
    </row>
    <row r="19" spans="1:16">
      <c r="A19" s="524" t="s">
        <v>283</v>
      </c>
      <c r="B19" s="525"/>
      <c r="C19" s="525"/>
      <c r="D19" s="525"/>
      <c r="E19" s="525"/>
      <c r="F19" s="525"/>
      <c r="G19" s="525"/>
      <c r="H19" s="525"/>
      <c r="I19" s="525"/>
      <c r="J19" s="525"/>
      <c r="K19" s="525"/>
      <c r="L19" s="525"/>
      <c r="M19" s="525"/>
      <c r="N19" s="525"/>
      <c r="O19" s="526"/>
    </row>
    <row r="20" spans="1:16">
      <c r="A20" s="143"/>
      <c r="B20" s="144"/>
      <c r="C20" s="144"/>
      <c r="D20" s="144"/>
      <c r="E20" s="144"/>
      <c r="F20" s="144"/>
      <c r="G20" s="144"/>
      <c r="H20" s="144"/>
      <c r="I20" s="144"/>
      <c r="J20" s="144"/>
      <c r="K20" s="144"/>
      <c r="L20" s="144"/>
      <c r="M20" s="144"/>
      <c r="N20" s="144"/>
      <c r="O20" s="145"/>
    </row>
    <row r="21" spans="1:16" s="142" customFormat="1" ht="31.5" customHeight="1">
      <c r="A21" s="304" t="s">
        <v>197</v>
      </c>
      <c r="B21" s="304" t="s">
        <v>197</v>
      </c>
      <c r="C21" s="304">
        <v>1</v>
      </c>
      <c r="D21" s="304">
        <v>2</v>
      </c>
      <c r="E21" s="304">
        <v>4</v>
      </c>
      <c r="F21" s="304">
        <v>336</v>
      </c>
      <c r="G21" s="304" t="s">
        <v>205</v>
      </c>
      <c r="H21" s="304" t="s">
        <v>204</v>
      </c>
      <c r="I21" s="304" t="s">
        <v>253</v>
      </c>
      <c r="J21" s="304" t="s">
        <v>255</v>
      </c>
      <c r="K21" s="304" t="s">
        <v>705</v>
      </c>
      <c r="L21" s="304" t="s">
        <v>705</v>
      </c>
      <c r="M21" s="309">
        <v>6000000</v>
      </c>
      <c r="N21" s="309">
        <v>720036</v>
      </c>
      <c r="O21" s="309">
        <v>720036</v>
      </c>
    </row>
    <row r="22" spans="1:16">
      <c r="A22" s="521"/>
      <c r="B22" s="522"/>
      <c r="C22" s="522"/>
      <c r="D22" s="522"/>
      <c r="E22" s="522"/>
      <c r="F22" s="522"/>
      <c r="G22" s="522"/>
      <c r="H22" s="522"/>
      <c r="I22" s="522"/>
      <c r="J22" s="522"/>
      <c r="K22" s="522"/>
      <c r="L22" s="522"/>
      <c r="M22" s="522"/>
      <c r="N22" s="522"/>
      <c r="O22" s="523"/>
    </row>
    <row r="23" spans="1:16" ht="42.75" customHeight="1">
      <c r="A23" s="527" t="s">
        <v>785</v>
      </c>
      <c r="B23" s="528"/>
      <c r="C23" s="528"/>
      <c r="D23" s="528"/>
      <c r="E23" s="528"/>
      <c r="F23" s="528"/>
      <c r="G23" s="528"/>
      <c r="H23" s="528"/>
      <c r="I23" s="528"/>
      <c r="J23" s="528"/>
      <c r="K23" s="528"/>
      <c r="L23" s="528"/>
      <c r="M23" s="528"/>
      <c r="N23" s="528"/>
      <c r="O23" s="529"/>
    </row>
    <row r="24" spans="1:16" ht="73.5" customHeight="1">
      <c r="A24" s="544" t="s">
        <v>786</v>
      </c>
      <c r="B24" s="545"/>
      <c r="C24" s="545"/>
      <c r="D24" s="545"/>
      <c r="E24" s="545"/>
      <c r="F24" s="545"/>
      <c r="G24" s="545"/>
      <c r="H24" s="545"/>
      <c r="I24" s="545"/>
      <c r="J24" s="545"/>
      <c r="K24" s="545"/>
      <c r="L24" s="545"/>
      <c r="M24" s="545"/>
      <c r="N24" s="545"/>
      <c r="O24" s="546"/>
    </row>
    <row r="25" spans="1:16">
      <c r="A25" s="524" t="s">
        <v>283</v>
      </c>
      <c r="B25" s="525"/>
      <c r="C25" s="525"/>
      <c r="D25" s="525"/>
      <c r="E25" s="525"/>
      <c r="F25" s="525"/>
      <c r="G25" s="525"/>
      <c r="H25" s="525"/>
      <c r="I25" s="525"/>
      <c r="J25" s="525"/>
      <c r="K25" s="525"/>
      <c r="L25" s="525"/>
      <c r="M25" s="525"/>
      <c r="N25" s="525"/>
      <c r="O25" s="526"/>
    </row>
    <row r="26" spans="1:16">
      <c r="A26" s="143"/>
      <c r="B26" s="144"/>
      <c r="C26" s="144"/>
      <c r="D26" s="144"/>
      <c r="E26" s="144"/>
      <c r="F26" s="144"/>
      <c r="G26" s="144"/>
      <c r="H26" s="144"/>
      <c r="I26" s="144"/>
      <c r="J26" s="144"/>
      <c r="K26" s="144"/>
      <c r="L26" s="144"/>
      <c r="M26" s="144"/>
      <c r="N26" s="144"/>
      <c r="O26" s="145"/>
    </row>
    <row r="27" spans="1:16">
      <c r="A27" s="143"/>
      <c r="B27" s="144"/>
      <c r="C27" s="144"/>
      <c r="D27" s="144"/>
      <c r="E27" s="144"/>
      <c r="F27" s="144"/>
      <c r="G27" s="144"/>
      <c r="H27" s="144"/>
      <c r="I27" s="144"/>
      <c r="J27" s="144"/>
      <c r="K27" s="144"/>
      <c r="L27" s="144"/>
      <c r="M27" s="144"/>
      <c r="N27" s="144"/>
      <c r="O27" s="145"/>
    </row>
    <row r="28" spans="1:16">
      <c r="A28" s="530"/>
      <c r="B28" s="531"/>
      <c r="C28" s="531"/>
      <c r="D28" s="531"/>
      <c r="E28" s="531"/>
      <c r="F28" s="531"/>
      <c r="G28" s="531"/>
      <c r="H28" s="531"/>
      <c r="I28" s="531"/>
      <c r="J28" s="531"/>
      <c r="K28" s="531"/>
      <c r="L28" s="531"/>
      <c r="M28" s="531"/>
      <c r="N28" s="531"/>
      <c r="O28" s="532"/>
    </row>
    <row r="29" spans="1:16" ht="21" hidden="1" customHeight="1">
      <c r="A29" s="304" t="s">
        <v>197</v>
      </c>
      <c r="B29" s="304" t="s">
        <v>228</v>
      </c>
      <c r="C29" s="304">
        <v>2</v>
      </c>
      <c r="D29" s="304">
        <v>6</v>
      </c>
      <c r="E29" s="304">
        <v>5</v>
      </c>
      <c r="F29" s="304">
        <v>475</v>
      </c>
      <c r="G29" s="304" t="s">
        <v>206</v>
      </c>
      <c r="H29" s="304" t="s">
        <v>207</v>
      </c>
      <c r="I29" s="304" t="s">
        <v>248</v>
      </c>
      <c r="J29" s="304" t="s">
        <v>256</v>
      </c>
      <c r="K29" s="304" t="s">
        <v>706</v>
      </c>
      <c r="L29" s="304" t="s">
        <v>706</v>
      </c>
      <c r="M29" s="309">
        <v>8459472</v>
      </c>
      <c r="N29" s="304" t="s">
        <v>706</v>
      </c>
      <c r="O29" s="304" t="s">
        <v>706</v>
      </c>
    </row>
    <row r="30" spans="1:16" ht="13.5" hidden="1" customHeight="1">
      <c r="A30" s="521"/>
      <c r="B30" s="522"/>
      <c r="C30" s="522"/>
      <c r="D30" s="522"/>
      <c r="E30" s="522"/>
      <c r="F30" s="522"/>
      <c r="G30" s="522"/>
      <c r="H30" s="522"/>
      <c r="I30" s="522"/>
      <c r="J30" s="522"/>
      <c r="K30" s="522"/>
      <c r="L30" s="522"/>
      <c r="M30" s="522"/>
      <c r="N30" s="522"/>
      <c r="O30" s="523"/>
      <c r="P30" s="147"/>
    </row>
    <row r="31" spans="1:16" s="17" customFormat="1" ht="14.25" hidden="1" customHeight="1">
      <c r="A31" s="524" t="s">
        <v>137</v>
      </c>
      <c r="B31" s="525"/>
      <c r="C31" s="525"/>
      <c r="D31" s="525"/>
      <c r="E31" s="525"/>
      <c r="F31" s="525"/>
      <c r="G31" s="525"/>
      <c r="H31" s="525"/>
      <c r="I31" s="525"/>
      <c r="J31" s="525"/>
      <c r="K31" s="525"/>
      <c r="L31" s="525"/>
      <c r="M31" s="525"/>
      <c r="N31" s="525"/>
      <c r="O31" s="526"/>
      <c r="P31" s="148"/>
    </row>
    <row r="32" spans="1:16" s="17" customFormat="1" hidden="1">
      <c r="A32" s="193"/>
      <c r="B32" s="194"/>
      <c r="C32" s="194"/>
      <c r="D32" s="194"/>
      <c r="E32" s="194"/>
      <c r="F32" s="194"/>
      <c r="G32" s="194"/>
      <c r="H32" s="194"/>
      <c r="I32" s="194"/>
      <c r="J32" s="194"/>
      <c r="K32" s="194"/>
      <c r="L32" s="194"/>
      <c r="M32" s="194"/>
      <c r="N32" s="194"/>
      <c r="O32" s="195"/>
    </row>
    <row r="33" spans="1:15" hidden="1">
      <c r="A33" s="524" t="s">
        <v>138</v>
      </c>
      <c r="B33" s="525"/>
      <c r="C33" s="525"/>
      <c r="D33" s="525"/>
      <c r="E33" s="525"/>
      <c r="F33" s="525"/>
      <c r="G33" s="525"/>
      <c r="H33" s="525"/>
      <c r="I33" s="525"/>
      <c r="J33" s="525"/>
      <c r="K33" s="525"/>
      <c r="L33" s="525"/>
      <c r="M33" s="525"/>
      <c r="N33" s="525"/>
      <c r="O33" s="526"/>
    </row>
    <row r="34" spans="1:15" hidden="1">
      <c r="A34" s="193"/>
      <c r="B34" s="194"/>
      <c r="C34" s="194"/>
      <c r="D34" s="194"/>
      <c r="E34" s="194"/>
      <c r="F34" s="194"/>
      <c r="G34" s="194"/>
      <c r="H34" s="194"/>
      <c r="I34" s="194"/>
      <c r="J34" s="194"/>
      <c r="K34" s="194"/>
      <c r="L34" s="194"/>
      <c r="M34" s="194"/>
      <c r="N34" s="194"/>
      <c r="O34" s="195"/>
    </row>
    <row r="35" spans="1:15" hidden="1">
      <c r="A35" s="193"/>
      <c r="B35" s="194"/>
      <c r="C35" s="194"/>
      <c r="D35" s="194"/>
      <c r="E35" s="194"/>
      <c r="F35" s="194"/>
      <c r="G35" s="194"/>
      <c r="H35" s="194"/>
      <c r="I35" s="194"/>
      <c r="J35" s="194"/>
      <c r="K35" s="194"/>
      <c r="L35" s="194"/>
      <c r="M35" s="194"/>
      <c r="N35" s="194"/>
      <c r="O35" s="195"/>
    </row>
    <row r="36" spans="1:15" hidden="1">
      <c r="A36" s="193"/>
      <c r="B36" s="194"/>
      <c r="C36" s="194"/>
      <c r="D36" s="194"/>
      <c r="E36" s="194"/>
      <c r="F36" s="194"/>
      <c r="G36" s="194"/>
      <c r="H36" s="194"/>
      <c r="I36" s="194"/>
      <c r="J36" s="194"/>
      <c r="K36" s="194"/>
      <c r="L36" s="194"/>
      <c r="M36" s="194"/>
      <c r="N36" s="194"/>
      <c r="O36" s="195"/>
    </row>
    <row r="37" spans="1:15" hidden="1">
      <c r="A37" s="524" t="s">
        <v>283</v>
      </c>
      <c r="B37" s="525"/>
      <c r="C37" s="525"/>
      <c r="D37" s="525"/>
      <c r="E37" s="525"/>
      <c r="F37" s="525"/>
      <c r="G37" s="525"/>
      <c r="H37" s="525"/>
      <c r="I37" s="525"/>
      <c r="J37" s="525"/>
      <c r="K37" s="525"/>
      <c r="L37" s="525"/>
      <c r="M37" s="525"/>
      <c r="N37" s="525"/>
      <c r="O37" s="526"/>
    </row>
    <row r="38" spans="1:15" hidden="1">
      <c r="A38" s="193"/>
      <c r="B38" s="194"/>
      <c r="C38" s="194"/>
      <c r="D38" s="194"/>
      <c r="E38" s="194"/>
      <c r="F38" s="194"/>
      <c r="G38" s="194"/>
      <c r="H38" s="194"/>
      <c r="I38" s="194"/>
      <c r="J38" s="194"/>
      <c r="K38" s="194"/>
      <c r="L38" s="194"/>
      <c r="M38" s="194"/>
      <c r="N38" s="194"/>
      <c r="O38" s="195"/>
    </row>
    <row r="39" spans="1:15" hidden="1">
      <c r="A39" s="193"/>
      <c r="B39" s="194"/>
      <c r="C39" s="194"/>
      <c r="D39" s="194"/>
      <c r="E39" s="194"/>
      <c r="F39" s="194"/>
      <c r="G39" s="194"/>
      <c r="H39" s="194"/>
      <c r="I39" s="194"/>
      <c r="J39" s="194"/>
      <c r="K39" s="194"/>
      <c r="L39" s="194"/>
      <c r="M39" s="194"/>
      <c r="N39" s="194"/>
      <c r="O39" s="195"/>
    </row>
    <row r="40" spans="1:15" hidden="1">
      <c r="A40" s="530"/>
      <c r="B40" s="531"/>
      <c r="C40" s="531"/>
      <c r="D40" s="531"/>
      <c r="E40" s="531"/>
      <c r="F40" s="531"/>
      <c r="G40" s="531"/>
      <c r="H40" s="531"/>
      <c r="I40" s="531"/>
      <c r="J40" s="531"/>
      <c r="K40" s="531"/>
      <c r="L40" s="531"/>
      <c r="M40" s="531"/>
      <c r="N40" s="531"/>
      <c r="O40" s="532"/>
    </row>
    <row r="41" spans="1:15" ht="24" customHeight="1">
      <c r="A41" s="304" t="s">
        <v>197</v>
      </c>
      <c r="B41" s="304" t="s">
        <v>278</v>
      </c>
      <c r="C41" s="304">
        <v>2</v>
      </c>
      <c r="D41" s="304">
        <v>6</v>
      </c>
      <c r="E41" s="304">
        <v>7</v>
      </c>
      <c r="F41" s="304">
        <v>459</v>
      </c>
      <c r="G41" s="304" t="s">
        <v>198</v>
      </c>
      <c r="H41" s="304" t="s">
        <v>208</v>
      </c>
      <c r="I41" s="304" t="s">
        <v>200</v>
      </c>
      <c r="J41" s="304" t="s">
        <v>257</v>
      </c>
      <c r="K41" s="304" t="s">
        <v>706</v>
      </c>
      <c r="L41" s="304" t="s">
        <v>706</v>
      </c>
      <c r="M41" s="309">
        <v>3254504</v>
      </c>
      <c r="N41" s="304" t="s">
        <v>706</v>
      </c>
      <c r="O41" s="304" t="s">
        <v>706</v>
      </c>
    </row>
    <row r="42" spans="1:15">
      <c r="A42" s="521"/>
      <c r="B42" s="522"/>
      <c r="C42" s="522"/>
      <c r="D42" s="522"/>
      <c r="E42" s="522"/>
      <c r="F42" s="522"/>
      <c r="G42" s="522"/>
      <c r="H42" s="522"/>
      <c r="I42" s="522"/>
      <c r="J42" s="522"/>
      <c r="K42" s="522"/>
      <c r="L42" s="522"/>
      <c r="M42" s="522"/>
      <c r="N42" s="522"/>
      <c r="O42" s="523"/>
    </row>
    <row r="43" spans="1:15">
      <c r="A43" s="533" t="s">
        <v>288</v>
      </c>
      <c r="B43" s="534"/>
      <c r="C43" s="534"/>
      <c r="D43" s="534"/>
      <c r="E43" s="534"/>
      <c r="F43" s="534"/>
      <c r="G43" s="534"/>
      <c r="H43" s="534"/>
      <c r="I43" s="534"/>
      <c r="J43" s="534"/>
      <c r="K43" s="534"/>
      <c r="L43" s="534"/>
      <c r="M43" s="534"/>
      <c r="N43" s="534"/>
      <c r="O43" s="535"/>
    </row>
    <row r="44" spans="1:15">
      <c r="A44" s="193"/>
      <c r="B44" s="194"/>
      <c r="C44" s="194"/>
      <c r="D44" s="194"/>
      <c r="E44" s="194"/>
      <c r="F44" s="194"/>
      <c r="G44" s="194"/>
      <c r="H44" s="194"/>
      <c r="I44" s="194"/>
      <c r="J44" s="194"/>
      <c r="K44" s="194"/>
      <c r="L44" s="194"/>
      <c r="M44" s="194"/>
      <c r="N44" s="194"/>
      <c r="O44" s="195"/>
    </row>
    <row r="45" spans="1:15" ht="22.5" customHeight="1">
      <c r="A45" s="524" t="s">
        <v>282</v>
      </c>
      <c r="B45" s="525"/>
      <c r="C45" s="525"/>
      <c r="D45" s="525"/>
      <c r="E45" s="525"/>
      <c r="F45" s="525"/>
      <c r="G45" s="525"/>
      <c r="H45" s="525"/>
      <c r="I45" s="525"/>
      <c r="J45" s="525"/>
      <c r="K45" s="525"/>
      <c r="L45" s="525"/>
      <c r="M45" s="525"/>
      <c r="N45" s="525"/>
      <c r="O45" s="526"/>
    </row>
    <row r="46" spans="1:15" ht="19.5" customHeight="1">
      <c r="A46" s="524" t="s">
        <v>283</v>
      </c>
      <c r="B46" s="525"/>
      <c r="C46" s="525"/>
      <c r="D46" s="525"/>
      <c r="E46" s="525"/>
      <c r="F46" s="525"/>
      <c r="G46" s="525"/>
      <c r="H46" s="525"/>
      <c r="I46" s="525"/>
      <c r="J46" s="525"/>
      <c r="K46" s="525"/>
      <c r="L46" s="525"/>
      <c r="M46" s="525"/>
      <c r="N46" s="525"/>
      <c r="O46" s="526"/>
    </row>
    <row r="47" spans="1:15">
      <c r="A47" s="530"/>
      <c r="B47" s="531"/>
      <c r="C47" s="531"/>
      <c r="D47" s="531"/>
      <c r="E47" s="531"/>
      <c r="F47" s="531"/>
      <c r="G47" s="531"/>
      <c r="H47" s="531"/>
      <c r="I47" s="531"/>
      <c r="J47" s="531"/>
      <c r="K47" s="531"/>
      <c r="L47" s="531"/>
      <c r="M47" s="531"/>
      <c r="N47" s="531"/>
      <c r="O47" s="532"/>
    </row>
    <row r="48" spans="1:15" ht="26.25" customHeight="1">
      <c r="A48" s="304" t="s">
        <v>197</v>
      </c>
      <c r="B48" s="304" t="s">
        <v>273</v>
      </c>
      <c r="C48" s="304">
        <v>2</v>
      </c>
      <c r="D48" s="304">
        <v>6</v>
      </c>
      <c r="E48" s="304">
        <v>7</v>
      </c>
      <c r="F48" s="304">
        <v>474</v>
      </c>
      <c r="G48" s="304" t="s">
        <v>209</v>
      </c>
      <c r="H48" s="304" t="s">
        <v>211</v>
      </c>
      <c r="I48" s="304" t="s">
        <v>248</v>
      </c>
      <c r="J48" s="304" t="s">
        <v>258</v>
      </c>
      <c r="K48" s="304" t="s">
        <v>299</v>
      </c>
      <c r="L48" s="304" t="s">
        <v>299</v>
      </c>
      <c r="M48" s="309">
        <v>2351231</v>
      </c>
      <c r="N48" s="309">
        <v>156080</v>
      </c>
      <c r="O48" s="309">
        <v>156080</v>
      </c>
    </row>
    <row r="49" spans="1:15">
      <c r="A49" s="521"/>
      <c r="B49" s="522"/>
      <c r="C49" s="522"/>
      <c r="D49" s="522"/>
      <c r="E49" s="522"/>
      <c r="F49" s="522"/>
      <c r="G49" s="522"/>
      <c r="H49" s="522"/>
      <c r="I49" s="522"/>
      <c r="J49" s="522"/>
      <c r="K49" s="522"/>
      <c r="L49" s="522"/>
      <c r="M49" s="522"/>
      <c r="N49" s="522"/>
      <c r="O49" s="523"/>
    </row>
    <row r="50" spans="1:15" ht="43.5" customHeight="1">
      <c r="A50" s="533" t="s">
        <v>289</v>
      </c>
      <c r="B50" s="539"/>
      <c r="C50" s="539"/>
      <c r="D50" s="539"/>
      <c r="E50" s="539"/>
      <c r="F50" s="539"/>
      <c r="G50" s="539"/>
      <c r="H50" s="539"/>
      <c r="I50" s="539"/>
      <c r="J50" s="539"/>
      <c r="K50" s="539"/>
      <c r="L50" s="539"/>
      <c r="M50" s="539"/>
      <c r="N50" s="539"/>
      <c r="O50" s="540"/>
    </row>
    <row r="51" spans="1:15">
      <c r="A51" s="193"/>
      <c r="B51" s="194"/>
      <c r="C51" s="194"/>
      <c r="D51" s="194"/>
      <c r="E51" s="194"/>
      <c r="F51" s="194"/>
      <c r="G51" s="194"/>
      <c r="H51" s="194"/>
      <c r="I51" s="194"/>
      <c r="J51" s="194"/>
      <c r="K51" s="194"/>
      <c r="L51" s="194"/>
      <c r="M51" s="194"/>
      <c r="N51" s="194"/>
      <c r="O51" s="195"/>
    </row>
    <row r="52" spans="1:15">
      <c r="A52" s="524" t="s">
        <v>138</v>
      </c>
      <c r="B52" s="525"/>
      <c r="C52" s="525"/>
      <c r="D52" s="525"/>
      <c r="E52" s="525"/>
      <c r="F52" s="525"/>
      <c r="G52" s="525"/>
      <c r="H52" s="525"/>
      <c r="I52" s="525"/>
      <c r="J52" s="525"/>
      <c r="K52" s="525"/>
      <c r="L52" s="525"/>
      <c r="M52" s="525"/>
      <c r="N52" s="525"/>
      <c r="O52" s="526"/>
    </row>
    <row r="53" spans="1:15" ht="45" customHeight="1">
      <c r="A53" s="536" t="s">
        <v>290</v>
      </c>
      <c r="B53" s="537"/>
      <c r="C53" s="537"/>
      <c r="D53" s="537"/>
      <c r="E53" s="537"/>
      <c r="F53" s="537"/>
      <c r="G53" s="537"/>
      <c r="H53" s="537"/>
      <c r="I53" s="537"/>
      <c r="J53" s="537"/>
      <c r="K53" s="537"/>
      <c r="L53" s="537"/>
      <c r="M53" s="537"/>
      <c r="N53" s="537"/>
      <c r="O53" s="538"/>
    </row>
    <row r="54" spans="1:15">
      <c r="A54" s="524" t="s">
        <v>283</v>
      </c>
      <c r="B54" s="525"/>
      <c r="C54" s="525"/>
      <c r="D54" s="525"/>
      <c r="E54" s="525"/>
      <c r="F54" s="525"/>
      <c r="G54" s="525"/>
      <c r="H54" s="525"/>
      <c r="I54" s="525"/>
      <c r="J54" s="525"/>
      <c r="K54" s="525"/>
      <c r="L54" s="525"/>
      <c r="M54" s="525"/>
      <c r="N54" s="525"/>
      <c r="O54" s="526"/>
    </row>
    <row r="55" spans="1:15">
      <c r="A55" s="193"/>
      <c r="B55" s="194"/>
      <c r="C55" s="194"/>
      <c r="D55" s="194"/>
      <c r="E55" s="194"/>
      <c r="F55" s="194"/>
      <c r="G55" s="194"/>
      <c r="H55" s="194"/>
      <c r="I55" s="194"/>
      <c r="J55" s="194"/>
      <c r="K55" s="194"/>
      <c r="L55" s="194"/>
      <c r="M55" s="194"/>
      <c r="N55" s="194"/>
      <c r="O55" s="195"/>
    </row>
    <row r="56" spans="1:15" ht="25.5">
      <c r="A56" s="304" t="s">
        <v>197</v>
      </c>
      <c r="B56" s="304" t="s">
        <v>228</v>
      </c>
      <c r="C56" s="304">
        <v>2</v>
      </c>
      <c r="D56" s="304">
        <v>6</v>
      </c>
      <c r="E56" s="304">
        <v>7</v>
      </c>
      <c r="F56" s="304">
        <v>475</v>
      </c>
      <c r="G56" s="304" t="s">
        <v>210</v>
      </c>
      <c r="H56" s="304" t="s">
        <v>212</v>
      </c>
      <c r="I56" s="304" t="s">
        <v>200</v>
      </c>
      <c r="J56" s="304" t="s">
        <v>256</v>
      </c>
      <c r="K56" s="304" t="s">
        <v>300</v>
      </c>
      <c r="L56" s="304" t="s">
        <v>300</v>
      </c>
      <c r="M56" s="309">
        <v>4455016</v>
      </c>
      <c r="N56" s="309">
        <v>229840</v>
      </c>
      <c r="O56" s="309">
        <v>229840</v>
      </c>
    </row>
    <row r="57" spans="1:15">
      <c r="A57" s="521"/>
      <c r="B57" s="522"/>
      <c r="C57" s="522"/>
      <c r="D57" s="522"/>
      <c r="E57" s="522"/>
      <c r="F57" s="522"/>
      <c r="G57" s="522"/>
      <c r="H57" s="522"/>
      <c r="I57" s="522"/>
      <c r="J57" s="522"/>
      <c r="K57" s="522"/>
      <c r="L57" s="522"/>
      <c r="M57" s="522"/>
      <c r="N57" s="522"/>
      <c r="O57" s="523"/>
    </row>
    <row r="58" spans="1:15">
      <c r="A58" s="533" t="s">
        <v>291</v>
      </c>
      <c r="B58" s="539"/>
      <c r="C58" s="539"/>
      <c r="D58" s="539"/>
      <c r="E58" s="539"/>
      <c r="F58" s="539"/>
      <c r="G58" s="539"/>
      <c r="H58" s="539"/>
      <c r="I58" s="539"/>
      <c r="J58" s="539"/>
      <c r="K58" s="539"/>
      <c r="L58" s="539"/>
      <c r="M58" s="539"/>
      <c r="N58" s="539"/>
      <c r="O58" s="540"/>
    </row>
    <row r="59" spans="1:15">
      <c r="A59" s="193"/>
      <c r="B59" s="194"/>
      <c r="C59" s="194"/>
      <c r="D59" s="194"/>
      <c r="E59" s="194"/>
      <c r="F59" s="194"/>
      <c r="G59" s="194"/>
      <c r="H59" s="194"/>
      <c r="I59" s="194"/>
      <c r="J59" s="194"/>
      <c r="K59" s="194"/>
      <c r="L59" s="194"/>
      <c r="M59" s="194"/>
      <c r="N59" s="194"/>
      <c r="O59" s="195"/>
    </row>
    <row r="60" spans="1:15">
      <c r="A60" s="524" t="s">
        <v>138</v>
      </c>
      <c r="B60" s="525"/>
      <c r="C60" s="525"/>
      <c r="D60" s="525"/>
      <c r="E60" s="525"/>
      <c r="F60" s="525"/>
      <c r="G60" s="525"/>
      <c r="H60" s="525"/>
      <c r="I60" s="525"/>
      <c r="J60" s="525"/>
      <c r="K60" s="525"/>
      <c r="L60" s="525"/>
      <c r="M60" s="525"/>
      <c r="N60" s="525"/>
      <c r="O60" s="526"/>
    </row>
    <row r="61" spans="1:15" ht="171.75" customHeight="1">
      <c r="A61" s="536" t="s">
        <v>292</v>
      </c>
      <c r="B61" s="537"/>
      <c r="C61" s="537"/>
      <c r="D61" s="537"/>
      <c r="E61" s="537"/>
      <c r="F61" s="537"/>
      <c r="G61" s="537"/>
      <c r="H61" s="537"/>
      <c r="I61" s="537"/>
      <c r="J61" s="537"/>
      <c r="K61" s="537"/>
      <c r="L61" s="537"/>
      <c r="M61" s="537"/>
      <c r="N61" s="537"/>
      <c r="O61" s="538"/>
    </row>
    <row r="62" spans="1:15">
      <c r="A62" s="524" t="s">
        <v>283</v>
      </c>
      <c r="B62" s="525"/>
      <c r="C62" s="525"/>
      <c r="D62" s="525"/>
      <c r="E62" s="525"/>
      <c r="F62" s="525"/>
      <c r="G62" s="525"/>
      <c r="H62" s="525"/>
      <c r="I62" s="525"/>
      <c r="J62" s="525"/>
      <c r="K62" s="525"/>
      <c r="L62" s="525"/>
      <c r="M62" s="525"/>
      <c r="N62" s="525"/>
      <c r="O62" s="526"/>
    </row>
    <row r="63" spans="1:15" ht="25.5">
      <c r="A63" s="304" t="s">
        <v>197</v>
      </c>
      <c r="B63" s="304" t="s">
        <v>197</v>
      </c>
      <c r="C63" s="304">
        <v>2</v>
      </c>
      <c r="D63" s="304">
        <v>6</v>
      </c>
      <c r="E63" s="304">
        <v>8</v>
      </c>
      <c r="F63" s="304">
        <v>477</v>
      </c>
      <c r="G63" s="304" t="s">
        <v>198</v>
      </c>
      <c r="H63" s="304" t="s">
        <v>213</v>
      </c>
      <c r="I63" s="304" t="s">
        <v>200</v>
      </c>
      <c r="J63" s="304" t="s">
        <v>259</v>
      </c>
      <c r="K63" s="304" t="s">
        <v>278</v>
      </c>
      <c r="L63" s="304" t="s">
        <v>278</v>
      </c>
      <c r="M63" s="309">
        <v>1873600</v>
      </c>
      <c r="N63" s="309">
        <v>134400</v>
      </c>
      <c r="O63" s="309">
        <v>134400</v>
      </c>
    </row>
    <row r="64" spans="1:15">
      <c r="A64" s="521"/>
      <c r="B64" s="522"/>
      <c r="C64" s="522"/>
      <c r="D64" s="522"/>
      <c r="E64" s="522"/>
      <c r="F64" s="522"/>
      <c r="G64" s="522"/>
      <c r="H64" s="522"/>
      <c r="I64" s="522"/>
      <c r="J64" s="522"/>
      <c r="K64" s="522"/>
      <c r="L64" s="522"/>
      <c r="M64" s="522"/>
      <c r="N64" s="522"/>
      <c r="O64" s="523"/>
    </row>
    <row r="65" spans="1:15" ht="29.25" customHeight="1">
      <c r="A65" s="533" t="s">
        <v>284</v>
      </c>
      <c r="B65" s="534"/>
      <c r="C65" s="534"/>
      <c r="D65" s="534"/>
      <c r="E65" s="534"/>
      <c r="F65" s="534"/>
      <c r="G65" s="534"/>
      <c r="H65" s="534"/>
      <c r="I65" s="534"/>
      <c r="J65" s="534"/>
      <c r="K65" s="534"/>
      <c r="L65" s="534"/>
      <c r="M65" s="534"/>
      <c r="N65" s="534"/>
      <c r="O65" s="535"/>
    </row>
    <row r="66" spans="1:15">
      <c r="A66" s="193"/>
      <c r="B66" s="194"/>
      <c r="C66" s="194"/>
      <c r="D66" s="194"/>
      <c r="E66" s="194"/>
      <c r="F66" s="194"/>
      <c r="G66" s="194"/>
      <c r="H66" s="194"/>
      <c r="I66" s="194"/>
      <c r="J66" s="194"/>
      <c r="K66" s="194"/>
      <c r="L66" s="194"/>
      <c r="M66" s="194"/>
      <c r="N66" s="194"/>
      <c r="O66" s="195"/>
    </row>
    <row r="67" spans="1:15">
      <c r="A67" s="524" t="s">
        <v>792</v>
      </c>
      <c r="B67" s="525"/>
      <c r="C67" s="525"/>
      <c r="D67" s="525"/>
      <c r="E67" s="525"/>
      <c r="F67" s="525"/>
      <c r="G67" s="525"/>
      <c r="H67" s="525"/>
      <c r="I67" s="525"/>
      <c r="J67" s="525"/>
      <c r="K67" s="525"/>
      <c r="L67" s="525"/>
      <c r="M67" s="525"/>
      <c r="N67" s="525"/>
      <c r="O67" s="526"/>
    </row>
    <row r="68" spans="1:15" ht="86.25" customHeight="1">
      <c r="A68" s="536" t="s">
        <v>285</v>
      </c>
      <c r="B68" s="537"/>
      <c r="C68" s="537"/>
      <c r="D68" s="537"/>
      <c r="E68" s="537"/>
      <c r="F68" s="537"/>
      <c r="G68" s="537"/>
      <c r="H68" s="537"/>
      <c r="I68" s="537"/>
      <c r="J68" s="537"/>
      <c r="K68" s="537"/>
      <c r="L68" s="537"/>
      <c r="M68" s="537"/>
      <c r="N68" s="537"/>
      <c r="O68" s="538"/>
    </row>
    <row r="69" spans="1:15">
      <c r="A69" s="524" t="s">
        <v>283</v>
      </c>
      <c r="B69" s="525"/>
      <c r="C69" s="525"/>
      <c r="D69" s="525"/>
      <c r="E69" s="525"/>
      <c r="F69" s="525"/>
      <c r="G69" s="525"/>
      <c r="H69" s="525"/>
      <c r="I69" s="525"/>
      <c r="J69" s="525"/>
      <c r="K69" s="525"/>
      <c r="L69" s="525"/>
      <c r="M69" s="525"/>
      <c r="N69" s="525"/>
      <c r="O69" s="526"/>
    </row>
    <row r="70" spans="1:15">
      <c r="A70" s="193"/>
      <c r="B70" s="194"/>
      <c r="C70" s="194"/>
      <c r="D70" s="194"/>
      <c r="E70" s="194"/>
      <c r="F70" s="194"/>
      <c r="G70" s="194"/>
      <c r="H70" s="194"/>
      <c r="I70" s="194"/>
      <c r="J70" s="194"/>
      <c r="K70" s="194"/>
      <c r="L70" s="194"/>
      <c r="M70" s="194"/>
      <c r="N70" s="194"/>
      <c r="O70" s="195"/>
    </row>
    <row r="71" spans="1:15">
      <c r="A71" s="193"/>
      <c r="B71" s="194"/>
      <c r="C71" s="194"/>
      <c r="D71" s="194"/>
      <c r="E71" s="194"/>
      <c r="F71" s="194"/>
      <c r="G71" s="194"/>
      <c r="H71" s="194"/>
      <c r="I71" s="194"/>
      <c r="J71" s="194"/>
      <c r="K71" s="194"/>
      <c r="L71" s="194"/>
      <c r="M71" s="194"/>
      <c r="N71" s="194"/>
      <c r="O71" s="195"/>
    </row>
    <row r="72" spans="1:15">
      <c r="A72" s="530"/>
      <c r="B72" s="531"/>
      <c r="C72" s="531"/>
      <c r="D72" s="531"/>
      <c r="E72" s="531"/>
      <c r="F72" s="531"/>
      <c r="G72" s="531"/>
      <c r="H72" s="531"/>
      <c r="I72" s="531"/>
      <c r="J72" s="531"/>
      <c r="K72" s="531"/>
      <c r="L72" s="531"/>
      <c r="M72" s="531"/>
      <c r="N72" s="531"/>
      <c r="O72" s="532"/>
    </row>
    <row r="73" spans="1:15" ht="25.5">
      <c r="A73" s="304" t="s">
        <v>197</v>
      </c>
      <c r="B73" s="304" t="s">
        <v>273</v>
      </c>
      <c r="C73" s="304">
        <v>2</v>
      </c>
      <c r="D73" s="304">
        <v>6</v>
      </c>
      <c r="E73" s="304">
        <v>8</v>
      </c>
      <c r="F73" s="304">
        <v>478</v>
      </c>
      <c r="G73" s="304" t="s">
        <v>198</v>
      </c>
      <c r="H73" s="304" t="s">
        <v>214</v>
      </c>
      <c r="I73" s="304" t="s">
        <v>200</v>
      </c>
      <c r="J73" s="304" t="s">
        <v>260</v>
      </c>
      <c r="K73" s="304" t="s">
        <v>707</v>
      </c>
      <c r="L73" s="304" t="s">
        <v>708</v>
      </c>
      <c r="M73" s="309">
        <v>20962387</v>
      </c>
      <c r="N73" s="309">
        <v>3238297.48</v>
      </c>
      <c r="O73" s="309">
        <v>3209428.48</v>
      </c>
    </row>
    <row r="74" spans="1:15">
      <c r="A74" s="521"/>
      <c r="B74" s="522"/>
      <c r="C74" s="522"/>
      <c r="D74" s="522"/>
      <c r="E74" s="522"/>
      <c r="F74" s="522"/>
      <c r="G74" s="522"/>
      <c r="H74" s="522"/>
      <c r="I74" s="522"/>
      <c r="J74" s="522"/>
      <c r="K74" s="522"/>
      <c r="L74" s="522"/>
      <c r="M74" s="522"/>
      <c r="N74" s="522"/>
      <c r="O74" s="523"/>
    </row>
    <row r="75" spans="1:15">
      <c r="A75" s="533" t="s">
        <v>286</v>
      </c>
      <c r="B75" s="534"/>
      <c r="C75" s="534"/>
      <c r="D75" s="534"/>
      <c r="E75" s="534"/>
      <c r="F75" s="534"/>
      <c r="G75" s="534"/>
      <c r="H75" s="534"/>
      <c r="I75" s="534"/>
      <c r="J75" s="534"/>
      <c r="K75" s="534"/>
      <c r="L75" s="534"/>
      <c r="M75" s="534"/>
      <c r="N75" s="534"/>
      <c r="O75" s="535"/>
    </row>
    <row r="76" spans="1:15">
      <c r="A76" s="193"/>
      <c r="B76" s="194"/>
      <c r="C76" s="194"/>
      <c r="D76" s="194"/>
      <c r="E76" s="194"/>
      <c r="F76" s="194"/>
      <c r="G76" s="194"/>
      <c r="H76" s="194"/>
      <c r="I76" s="194"/>
      <c r="J76" s="194"/>
      <c r="K76" s="194"/>
      <c r="L76" s="194"/>
      <c r="M76" s="194"/>
      <c r="N76" s="194"/>
      <c r="O76" s="195"/>
    </row>
    <row r="77" spans="1:15">
      <c r="A77" s="524" t="s">
        <v>792</v>
      </c>
      <c r="B77" s="525"/>
      <c r="C77" s="525"/>
      <c r="D77" s="525"/>
      <c r="E77" s="525"/>
      <c r="F77" s="525"/>
      <c r="G77" s="525"/>
      <c r="H77" s="525"/>
      <c r="I77" s="525"/>
      <c r="J77" s="525"/>
      <c r="K77" s="525"/>
      <c r="L77" s="525"/>
      <c r="M77" s="525"/>
      <c r="N77" s="525"/>
      <c r="O77" s="526"/>
    </row>
    <row r="78" spans="1:15" ht="187.5" customHeight="1">
      <c r="A78" s="536" t="s">
        <v>287</v>
      </c>
      <c r="B78" s="537"/>
      <c r="C78" s="537"/>
      <c r="D78" s="537"/>
      <c r="E78" s="537"/>
      <c r="F78" s="537"/>
      <c r="G78" s="537"/>
      <c r="H78" s="537"/>
      <c r="I78" s="537"/>
      <c r="J78" s="537"/>
      <c r="K78" s="537"/>
      <c r="L78" s="537"/>
      <c r="M78" s="537"/>
      <c r="N78" s="537"/>
      <c r="O78" s="538"/>
    </row>
    <row r="79" spans="1:15">
      <c r="A79" s="524" t="s">
        <v>283</v>
      </c>
      <c r="B79" s="525"/>
      <c r="C79" s="525"/>
      <c r="D79" s="525"/>
      <c r="E79" s="525"/>
      <c r="F79" s="525"/>
      <c r="G79" s="525"/>
      <c r="H79" s="525"/>
      <c r="I79" s="525"/>
      <c r="J79" s="525"/>
      <c r="K79" s="525"/>
      <c r="L79" s="525"/>
      <c r="M79" s="525"/>
      <c r="N79" s="525"/>
      <c r="O79" s="526"/>
    </row>
    <row r="80" spans="1:15">
      <c r="A80" s="193"/>
      <c r="B80" s="194"/>
      <c r="C80" s="194"/>
      <c r="D80" s="194"/>
      <c r="E80" s="194"/>
      <c r="F80" s="194"/>
      <c r="G80" s="194"/>
      <c r="H80" s="194"/>
      <c r="I80" s="194"/>
      <c r="J80" s="194"/>
      <c r="K80" s="194"/>
      <c r="L80" s="194"/>
      <c r="M80" s="194"/>
      <c r="N80" s="194"/>
      <c r="O80" s="195"/>
    </row>
    <row r="81" spans="1:15" ht="24" customHeight="1">
      <c r="A81" s="304" t="s">
        <v>197</v>
      </c>
      <c r="B81" s="304" t="s">
        <v>197</v>
      </c>
      <c r="C81" s="304">
        <v>2</v>
      </c>
      <c r="D81" s="304">
        <v>6</v>
      </c>
      <c r="E81" s="304">
        <v>8</v>
      </c>
      <c r="F81" s="304">
        <v>487</v>
      </c>
      <c r="G81" s="304" t="s">
        <v>205</v>
      </c>
      <c r="H81" s="304" t="s">
        <v>215</v>
      </c>
      <c r="I81" s="304" t="s">
        <v>200</v>
      </c>
      <c r="J81" s="304" t="s">
        <v>261</v>
      </c>
      <c r="K81" s="304" t="s">
        <v>709</v>
      </c>
      <c r="L81" s="304" t="s">
        <v>709</v>
      </c>
      <c r="M81" s="309">
        <v>14561179</v>
      </c>
      <c r="N81" s="309">
        <v>1646043.79</v>
      </c>
      <c r="O81" s="309">
        <v>1644382.01</v>
      </c>
    </row>
    <row r="82" spans="1:15">
      <c r="A82" s="521"/>
      <c r="B82" s="522"/>
      <c r="C82" s="522"/>
      <c r="D82" s="522"/>
      <c r="E82" s="522"/>
      <c r="F82" s="522"/>
      <c r="G82" s="522"/>
      <c r="H82" s="522"/>
      <c r="I82" s="522"/>
      <c r="J82" s="522"/>
      <c r="K82" s="522"/>
      <c r="L82" s="522"/>
      <c r="M82" s="522"/>
      <c r="N82" s="522"/>
      <c r="O82" s="523"/>
    </row>
    <row r="83" spans="1:15" ht="34.5" customHeight="1">
      <c r="A83" s="527" t="s">
        <v>785</v>
      </c>
      <c r="B83" s="528"/>
      <c r="C83" s="528"/>
      <c r="D83" s="528"/>
      <c r="E83" s="528"/>
      <c r="F83" s="528"/>
      <c r="G83" s="528"/>
      <c r="H83" s="528"/>
      <c r="I83" s="528"/>
      <c r="J83" s="528"/>
      <c r="K83" s="528"/>
      <c r="L83" s="528"/>
      <c r="M83" s="528"/>
      <c r="N83" s="528"/>
      <c r="O83" s="529"/>
    </row>
    <row r="84" spans="1:15">
      <c r="A84" s="193"/>
      <c r="B84" s="194"/>
      <c r="C84" s="194"/>
      <c r="D84" s="194"/>
      <c r="E84" s="194"/>
      <c r="F84" s="194"/>
      <c r="G84" s="194"/>
      <c r="H84" s="194"/>
      <c r="I84" s="194"/>
      <c r="J84" s="194"/>
      <c r="K84" s="194"/>
      <c r="L84" s="194"/>
      <c r="M84" s="194"/>
      <c r="N84" s="194"/>
      <c r="O84" s="195"/>
    </row>
    <row r="85" spans="1:15" ht="68.25" customHeight="1">
      <c r="A85" s="527" t="s">
        <v>787</v>
      </c>
      <c r="B85" s="528"/>
      <c r="C85" s="528"/>
      <c r="D85" s="528"/>
      <c r="E85" s="528"/>
      <c r="F85" s="528"/>
      <c r="G85" s="528"/>
      <c r="H85" s="528"/>
      <c r="I85" s="528"/>
      <c r="J85" s="528"/>
      <c r="K85" s="528"/>
      <c r="L85" s="528"/>
      <c r="M85" s="528"/>
      <c r="N85" s="528"/>
      <c r="O85" s="529"/>
    </row>
    <row r="86" spans="1:15">
      <c r="A86" s="524" t="s">
        <v>283</v>
      </c>
      <c r="B86" s="525"/>
      <c r="C86" s="525"/>
      <c r="D86" s="525"/>
      <c r="E86" s="525"/>
      <c r="F86" s="525"/>
      <c r="G86" s="525"/>
      <c r="H86" s="525"/>
      <c r="I86" s="525"/>
      <c r="J86" s="525"/>
      <c r="K86" s="525"/>
      <c r="L86" s="525"/>
      <c r="M86" s="525"/>
      <c r="N86" s="525"/>
      <c r="O86" s="526"/>
    </row>
    <row r="87" spans="1:15" ht="30.75" customHeight="1">
      <c r="A87" s="304" t="s">
        <v>197</v>
      </c>
      <c r="B87" s="304" t="s">
        <v>197</v>
      </c>
      <c r="C87" s="304">
        <v>2</v>
      </c>
      <c r="D87" s="304">
        <v>6</v>
      </c>
      <c r="E87" s="304">
        <v>8</v>
      </c>
      <c r="F87" s="304">
        <v>488</v>
      </c>
      <c r="G87" s="304" t="s">
        <v>205</v>
      </c>
      <c r="H87" s="304" t="s">
        <v>216</v>
      </c>
      <c r="I87" s="304" t="s">
        <v>200</v>
      </c>
      <c r="J87" s="304" t="s">
        <v>262</v>
      </c>
      <c r="K87" s="304" t="s">
        <v>706</v>
      </c>
      <c r="L87" s="304" t="s">
        <v>706</v>
      </c>
      <c r="M87" s="309">
        <v>600000</v>
      </c>
      <c r="N87" s="309">
        <v>0</v>
      </c>
      <c r="O87" s="309">
        <v>0</v>
      </c>
    </row>
    <row r="88" spans="1:15">
      <c r="A88" s="521"/>
      <c r="B88" s="522"/>
      <c r="C88" s="522"/>
      <c r="D88" s="522"/>
      <c r="E88" s="522"/>
      <c r="F88" s="522"/>
      <c r="G88" s="522"/>
      <c r="H88" s="522"/>
      <c r="I88" s="522"/>
      <c r="J88" s="522"/>
      <c r="K88" s="522"/>
      <c r="L88" s="522"/>
      <c r="M88" s="522"/>
      <c r="N88" s="522"/>
      <c r="O88" s="523"/>
    </row>
    <row r="89" spans="1:15" ht="35.25" customHeight="1">
      <c r="A89" s="527" t="s">
        <v>785</v>
      </c>
      <c r="B89" s="528"/>
      <c r="C89" s="528"/>
      <c r="D89" s="528"/>
      <c r="E89" s="528"/>
      <c r="F89" s="528"/>
      <c r="G89" s="528"/>
      <c r="H89" s="528"/>
      <c r="I89" s="528"/>
      <c r="J89" s="528"/>
      <c r="K89" s="528"/>
      <c r="L89" s="528"/>
      <c r="M89" s="528"/>
      <c r="N89" s="528"/>
      <c r="O89" s="529"/>
    </row>
    <row r="90" spans="1:15">
      <c r="A90" s="193"/>
      <c r="B90" s="194"/>
      <c r="C90" s="194"/>
      <c r="D90" s="194"/>
      <c r="E90" s="194"/>
      <c r="F90" s="194"/>
      <c r="G90" s="194"/>
      <c r="H90" s="194"/>
      <c r="I90" s="194"/>
      <c r="J90" s="194"/>
      <c r="K90" s="194"/>
      <c r="L90" s="194"/>
      <c r="M90" s="194"/>
      <c r="N90" s="194"/>
      <c r="O90" s="195"/>
    </row>
    <row r="91" spans="1:15" ht="22.5" customHeight="1">
      <c r="A91" s="527" t="s">
        <v>809</v>
      </c>
      <c r="B91" s="528"/>
      <c r="C91" s="528"/>
      <c r="D91" s="528"/>
      <c r="E91" s="528"/>
      <c r="F91" s="528"/>
      <c r="G91" s="528"/>
      <c r="H91" s="528"/>
      <c r="I91" s="528"/>
      <c r="J91" s="528"/>
      <c r="K91" s="528"/>
      <c r="L91" s="528"/>
      <c r="M91" s="528"/>
      <c r="N91" s="528"/>
      <c r="O91" s="529"/>
    </row>
    <row r="92" spans="1:15">
      <c r="A92" s="193"/>
      <c r="B92" s="194"/>
      <c r="C92" s="194"/>
      <c r="D92" s="194"/>
      <c r="E92" s="194"/>
      <c r="F92" s="194"/>
      <c r="G92" s="194"/>
      <c r="H92" s="194"/>
      <c r="I92" s="194"/>
      <c r="J92" s="194"/>
      <c r="K92" s="194"/>
      <c r="L92" s="194"/>
      <c r="M92" s="194"/>
      <c r="N92" s="194"/>
      <c r="O92" s="195"/>
    </row>
    <row r="93" spans="1:15">
      <c r="A93" s="524" t="s">
        <v>283</v>
      </c>
      <c r="B93" s="525"/>
      <c r="C93" s="525"/>
      <c r="D93" s="525"/>
      <c r="E93" s="525"/>
      <c r="F93" s="525"/>
      <c r="G93" s="525"/>
      <c r="H93" s="525"/>
      <c r="I93" s="525"/>
      <c r="J93" s="525"/>
      <c r="K93" s="525"/>
      <c r="L93" s="525"/>
      <c r="M93" s="525"/>
      <c r="N93" s="525"/>
      <c r="O93" s="526"/>
    </row>
    <row r="94" spans="1:15">
      <c r="A94" s="193"/>
      <c r="B94" s="194"/>
      <c r="C94" s="194"/>
      <c r="D94" s="194"/>
      <c r="E94" s="194"/>
      <c r="F94" s="194"/>
      <c r="G94" s="194"/>
      <c r="H94" s="194"/>
      <c r="I94" s="194"/>
      <c r="J94" s="194"/>
      <c r="K94" s="194"/>
      <c r="L94" s="194"/>
      <c r="M94" s="194"/>
      <c r="N94" s="194"/>
      <c r="O94" s="195"/>
    </row>
    <row r="95" spans="1:15" ht="27" customHeight="1">
      <c r="A95" s="304" t="s">
        <v>197</v>
      </c>
      <c r="B95" s="304" t="s">
        <v>197</v>
      </c>
      <c r="C95" s="304">
        <v>2</v>
      </c>
      <c r="D95" s="304">
        <v>6</v>
      </c>
      <c r="E95" s="304">
        <v>8</v>
      </c>
      <c r="F95" s="304">
        <v>489</v>
      </c>
      <c r="G95" s="304" t="s">
        <v>202</v>
      </c>
      <c r="H95" s="304" t="s">
        <v>217</v>
      </c>
      <c r="I95" s="304" t="s">
        <v>200</v>
      </c>
      <c r="J95" s="304" t="s">
        <v>263</v>
      </c>
      <c r="K95" s="304" t="s">
        <v>706</v>
      </c>
      <c r="L95" s="304" t="s">
        <v>706</v>
      </c>
      <c r="M95" s="309">
        <v>4354962</v>
      </c>
      <c r="N95" s="309">
        <v>0</v>
      </c>
      <c r="O95" s="309">
        <v>0</v>
      </c>
    </row>
    <row r="96" spans="1:15">
      <c r="A96" s="521"/>
      <c r="B96" s="522"/>
      <c r="C96" s="522"/>
      <c r="D96" s="522"/>
      <c r="E96" s="522"/>
      <c r="F96" s="522"/>
      <c r="G96" s="522"/>
      <c r="H96" s="522"/>
      <c r="I96" s="522"/>
      <c r="J96" s="522"/>
      <c r="K96" s="522"/>
      <c r="L96" s="522"/>
      <c r="M96" s="522"/>
      <c r="N96" s="522"/>
      <c r="O96" s="523"/>
    </row>
    <row r="97" spans="1:15" ht="34.5" customHeight="1">
      <c r="A97" s="527" t="s">
        <v>788</v>
      </c>
      <c r="B97" s="528"/>
      <c r="C97" s="528"/>
      <c r="D97" s="528"/>
      <c r="E97" s="528"/>
      <c r="F97" s="528"/>
      <c r="G97" s="528"/>
      <c r="H97" s="528"/>
      <c r="I97" s="528"/>
      <c r="J97" s="528"/>
      <c r="K97" s="528"/>
      <c r="L97" s="528"/>
      <c r="M97" s="528"/>
      <c r="N97" s="528"/>
      <c r="O97" s="529"/>
    </row>
    <row r="98" spans="1:15">
      <c r="A98" s="193"/>
      <c r="B98" s="194"/>
      <c r="C98" s="194"/>
      <c r="D98" s="194"/>
      <c r="E98" s="194"/>
      <c r="F98" s="194"/>
      <c r="G98" s="194"/>
      <c r="H98" s="194"/>
      <c r="I98" s="194"/>
      <c r="J98" s="194"/>
      <c r="K98" s="194"/>
      <c r="L98" s="194"/>
      <c r="M98" s="194"/>
      <c r="N98" s="194"/>
      <c r="O98" s="195"/>
    </row>
    <row r="99" spans="1:15" ht="30.75" customHeight="1">
      <c r="A99" s="527" t="s">
        <v>809</v>
      </c>
      <c r="B99" s="528"/>
      <c r="C99" s="528"/>
      <c r="D99" s="528"/>
      <c r="E99" s="528"/>
      <c r="F99" s="528"/>
      <c r="G99" s="528"/>
      <c r="H99" s="528"/>
      <c r="I99" s="528"/>
      <c r="J99" s="528"/>
      <c r="K99" s="528"/>
      <c r="L99" s="528"/>
      <c r="M99" s="528"/>
      <c r="N99" s="528"/>
      <c r="O99" s="529"/>
    </row>
    <row r="100" spans="1:15" ht="15" customHeight="1">
      <c r="A100" s="524" t="s">
        <v>283</v>
      </c>
      <c r="B100" s="525"/>
      <c r="C100" s="525"/>
      <c r="D100" s="525"/>
      <c r="E100" s="525"/>
      <c r="F100" s="525"/>
      <c r="G100" s="525"/>
      <c r="H100" s="525"/>
      <c r="I100" s="525"/>
      <c r="J100" s="525"/>
      <c r="K100" s="525"/>
      <c r="L100" s="525"/>
      <c r="M100" s="525"/>
      <c r="N100" s="525"/>
      <c r="O100" s="526"/>
    </row>
    <row r="101" spans="1:15" ht="38.25">
      <c r="A101" s="304" t="s">
        <v>197</v>
      </c>
      <c r="B101" s="304" t="s">
        <v>197</v>
      </c>
      <c r="C101" s="304">
        <v>2</v>
      </c>
      <c r="D101" s="304">
        <v>6</v>
      </c>
      <c r="E101" s="304">
        <v>8</v>
      </c>
      <c r="F101" s="304">
        <v>491</v>
      </c>
      <c r="G101" s="304"/>
      <c r="H101" s="304" t="s">
        <v>218</v>
      </c>
      <c r="I101" s="304" t="s">
        <v>252</v>
      </c>
      <c r="J101" s="304" t="s">
        <v>264</v>
      </c>
      <c r="K101" s="304" t="s">
        <v>710</v>
      </c>
      <c r="L101" s="304" t="s">
        <v>711</v>
      </c>
      <c r="M101" s="309">
        <v>77000</v>
      </c>
      <c r="N101" s="304" t="s">
        <v>706</v>
      </c>
      <c r="O101" s="304" t="s">
        <v>706</v>
      </c>
    </row>
    <row r="102" spans="1:15">
      <c r="A102" s="521"/>
      <c r="B102" s="522"/>
      <c r="C102" s="522"/>
      <c r="D102" s="522"/>
      <c r="E102" s="522"/>
      <c r="F102" s="522"/>
      <c r="G102" s="522"/>
      <c r="H102" s="522"/>
      <c r="I102" s="522"/>
      <c r="J102" s="522"/>
      <c r="K102" s="522"/>
      <c r="L102" s="522"/>
      <c r="M102" s="522"/>
      <c r="N102" s="522"/>
      <c r="O102" s="523"/>
    </row>
    <row r="103" spans="1:15" ht="33.75" customHeight="1">
      <c r="A103" s="527" t="s">
        <v>785</v>
      </c>
      <c r="B103" s="528"/>
      <c r="C103" s="528"/>
      <c r="D103" s="528"/>
      <c r="E103" s="528"/>
      <c r="F103" s="528"/>
      <c r="G103" s="528"/>
      <c r="H103" s="528"/>
      <c r="I103" s="528"/>
      <c r="J103" s="528"/>
      <c r="K103" s="528"/>
      <c r="L103" s="528"/>
      <c r="M103" s="528"/>
      <c r="N103" s="528"/>
      <c r="O103" s="529"/>
    </row>
    <row r="104" spans="1:15">
      <c r="A104" s="193"/>
      <c r="B104" s="194"/>
      <c r="C104" s="194"/>
      <c r="D104" s="194"/>
      <c r="E104" s="194"/>
      <c r="F104" s="194"/>
      <c r="G104" s="194"/>
      <c r="H104" s="194"/>
      <c r="I104" s="194"/>
      <c r="J104" s="194"/>
      <c r="K104" s="194"/>
      <c r="L104" s="194"/>
      <c r="M104" s="194"/>
      <c r="N104" s="194"/>
      <c r="O104" s="195"/>
    </row>
    <row r="105" spans="1:15" ht="65.25" customHeight="1">
      <c r="A105" s="527" t="s">
        <v>810</v>
      </c>
      <c r="B105" s="528"/>
      <c r="C105" s="528"/>
      <c r="D105" s="528"/>
      <c r="E105" s="528"/>
      <c r="F105" s="528"/>
      <c r="G105" s="528"/>
      <c r="H105" s="528"/>
      <c r="I105" s="528"/>
      <c r="J105" s="528"/>
      <c r="K105" s="528"/>
      <c r="L105" s="528"/>
      <c r="M105" s="528"/>
      <c r="N105" s="528"/>
      <c r="O105" s="529"/>
    </row>
    <row r="106" spans="1:15">
      <c r="A106" s="524" t="s">
        <v>283</v>
      </c>
      <c r="B106" s="525"/>
      <c r="C106" s="525"/>
      <c r="D106" s="525"/>
      <c r="E106" s="525"/>
      <c r="F106" s="525"/>
      <c r="G106" s="525"/>
      <c r="H106" s="525"/>
      <c r="I106" s="525"/>
      <c r="J106" s="525"/>
      <c r="K106" s="525"/>
      <c r="L106" s="525"/>
      <c r="M106" s="525"/>
      <c r="N106" s="525"/>
      <c r="O106" s="526"/>
    </row>
    <row r="107" spans="1:15">
      <c r="A107" s="313"/>
      <c r="B107" s="314"/>
      <c r="C107" s="314"/>
      <c r="D107" s="314"/>
      <c r="E107" s="314"/>
      <c r="F107" s="314"/>
      <c r="G107" s="314"/>
      <c r="H107" s="314"/>
      <c r="I107" s="314"/>
      <c r="J107" s="314"/>
      <c r="K107" s="314"/>
      <c r="L107" s="314"/>
      <c r="M107" s="314"/>
      <c r="N107" s="314"/>
      <c r="O107" s="315"/>
    </row>
    <row r="108" spans="1:15">
      <c r="A108" s="304" t="s">
        <v>197</v>
      </c>
      <c r="B108" s="304" t="s">
        <v>197</v>
      </c>
      <c r="C108" s="304">
        <v>2</v>
      </c>
      <c r="D108" s="304">
        <v>6</v>
      </c>
      <c r="E108" s="304">
        <v>8</v>
      </c>
      <c r="F108" s="304">
        <v>498</v>
      </c>
      <c r="G108" s="304" t="s">
        <v>205</v>
      </c>
      <c r="H108" s="304" t="s">
        <v>219</v>
      </c>
      <c r="I108" s="304" t="s">
        <v>200</v>
      </c>
      <c r="J108" s="304" t="s">
        <v>263</v>
      </c>
      <c r="K108" s="304" t="s">
        <v>706</v>
      </c>
      <c r="L108" s="304" t="s">
        <v>706</v>
      </c>
      <c r="M108" s="309">
        <v>3000000</v>
      </c>
      <c r="N108" s="309" t="s">
        <v>706</v>
      </c>
      <c r="O108" s="309" t="s">
        <v>706</v>
      </c>
    </row>
    <row r="109" spans="1:15">
      <c r="A109" s="521"/>
      <c r="B109" s="522"/>
      <c r="C109" s="522"/>
      <c r="D109" s="522"/>
      <c r="E109" s="522"/>
      <c r="F109" s="522"/>
      <c r="G109" s="522"/>
      <c r="H109" s="522"/>
      <c r="I109" s="522"/>
      <c r="J109" s="522"/>
      <c r="K109" s="522"/>
      <c r="L109" s="522"/>
      <c r="M109" s="522"/>
      <c r="N109" s="522"/>
      <c r="O109" s="523"/>
    </row>
    <row r="110" spans="1:15">
      <c r="A110" s="527" t="s">
        <v>788</v>
      </c>
      <c r="B110" s="528"/>
      <c r="C110" s="528"/>
      <c r="D110" s="528"/>
      <c r="E110" s="528"/>
      <c r="F110" s="528"/>
      <c r="G110" s="528"/>
      <c r="H110" s="528"/>
      <c r="I110" s="528"/>
      <c r="J110" s="528"/>
      <c r="K110" s="528"/>
      <c r="L110" s="528"/>
      <c r="M110" s="528"/>
      <c r="N110" s="528"/>
      <c r="O110" s="529"/>
    </row>
    <row r="111" spans="1:15">
      <c r="A111" s="313"/>
      <c r="B111" s="314"/>
      <c r="C111" s="314"/>
      <c r="D111" s="314"/>
      <c r="E111" s="314"/>
      <c r="F111" s="314"/>
      <c r="G111" s="314"/>
      <c r="H111" s="314"/>
      <c r="I111" s="314"/>
      <c r="J111" s="314"/>
      <c r="K111" s="314"/>
      <c r="L111" s="314"/>
      <c r="M111" s="314"/>
      <c r="N111" s="314"/>
      <c r="O111" s="315"/>
    </row>
    <row r="112" spans="1:15" ht="55.5" customHeight="1">
      <c r="A112" s="527" t="s">
        <v>811</v>
      </c>
      <c r="B112" s="528"/>
      <c r="C112" s="528"/>
      <c r="D112" s="528"/>
      <c r="E112" s="528"/>
      <c r="F112" s="528"/>
      <c r="G112" s="528"/>
      <c r="H112" s="528"/>
      <c r="I112" s="528"/>
      <c r="J112" s="528"/>
      <c r="K112" s="528"/>
      <c r="L112" s="528"/>
      <c r="M112" s="528"/>
      <c r="N112" s="528"/>
      <c r="O112" s="529"/>
    </row>
    <row r="113" spans="1:15">
      <c r="A113" s="524" t="s">
        <v>283</v>
      </c>
      <c r="B113" s="525"/>
      <c r="C113" s="525"/>
      <c r="D113" s="525"/>
      <c r="E113" s="525"/>
      <c r="F113" s="525"/>
      <c r="G113" s="525"/>
      <c r="H113" s="525"/>
      <c r="I113" s="525"/>
      <c r="J113" s="525"/>
      <c r="K113" s="525"/>
      <c r="L113" s="525"/>
      <c r="M113" s="525"/>
      <c r="N113" s="525"/>
      <c r="O113" s="526"/>
    </row>
    <row r="114" spans="1:15">
      <c r="A114" s="530"/>
      <c r="B114" s="531"/>
      <c r="C114" s="531"/>
      <c r="D114" s="531"/>
      <c r="E114" s="531"/>
      <c r="F114" s="531"/>
      <c r="G114" s="531"/>
      <c r="H114" s="531"/>
      <c r="I114" s="531"/>
      <c r="J114" s="531"/>
      <c r="K114" s="531"/>
      <c r="L114" s="531"/>
      <c r="M114" s="531"/>
      <c r="N114" s="531"/>
      <c r="O114" s="532"/>
    </row>
    <row r="115" spans="1:15" ht="25.5" customHeight="1">
      <c r="A115" s="304" t="s">
        <v>197</v>
      </c>
      <c r="B115" s="304" t="s">
        <v>197</v>
      </c>
      <c r="C115" s="304">
        <v>2</v>
      </c>
      <c r="D115" s="304">
        <v>6</v>
      </c>
      <c r="E115" s="304">
        <v>9</v>
      </c>
      <c r="F115" s="304">
        <v>537</v>
      </c>
      <c r="G115" s="304" t="s">
        <v>220</v>
      </c>
      <c r="H115" s="304" t="s">
        <v>221</v>
      </c>
      <c r="I115" s="304" t="s">
        <v>200</v>
      </c>
      <c r="J115" s="304" t="s">
        <v>265</v>
      </c>
      <c r="K115" s="304" t="s">
        <v>706</v>
      </c>
      <c r="L115" s="304" t="s">
        <v>706</v>
      </c>
      <c r="M115" s="309">
        <v>345320</v>
      </c>
      <c r="N115" s="309">
        <v>163670.01</v>
      </c>
      <c r="O115" s="304" t="s">
        <v>706</v>
      </c>
    </row>
    <row r="116" spans="1:15">
      <c r="A116" s="521"/>
      <c r="B116" s="522"/>
      <c r="C116" s="522"/>
      <c r="D116" s="522"/>
      <c r="E116" s="522"/>
      <c r="F116" s="522"/>
      <c r="G116" s="522"/>
      <c r="H116" s="522"/>
      <c r="I116" s="522"/>
      <c r="J116" s="522"/>
      <c r="K116" s="522"/>
      <c r="L116" s="522"/>
      <c r="M116" s="522"/>
      <c r="N116" s="522"/>
      <c r="O116" s="523"/>
    </row>
    <row r="117" spans="1:15">
      <c r="A117" s="524" t="s">
        <v>460</v>
      </c>
      <c r="B117" s="525"/>
      <c r="C117" s="525"/>
      <c r="D117" s="525"/>
      <c r="E117" s="525"/>
      <c r="F117" s="525"/>
      <c r="G117" s="525"/>
      <c r="H117" s="525"/>
      <c r="I117" s="525"/>
      <c r="J117" s="525"/>
      <c r="K117" s="525"/>
      <c r="L117" s="525"/>
      <c r="M117" s="525"/>
      <c r="N117" s="525"/>
      <c r="O117" s="526"/>
    </row>
    <row r="118" spans="1:15">
      <c r="A118" s="193"/>
      <c r="B118" s="194"/>
      <c r="C118" s="194"/>
      <c r="D118" s="194"/>
      <c r="E118" s="194"/>
      <c r="F118" s="194"/>
      <c r="G118" s="194"/>
      <c r="H118" s="194"/>
      <c r="I118" s="194"/>
      <c r="J118" s="194"/>
      <c r="K118" s="194"/>
      <c r="L118" s="194"/>
      <c r="M118" s="194"/>
      <c r="N118" s="194"/>
      <c r="O118" s="195"/>
    </row>
    <row r="119" spans="1:15">
      <c r="A119" s="524" t="s">
        <v>450</v>
      </c>
      <c r="B119" s="525"/>
      <c r="C119" s="525"/>
      <c r="D119" s="525"/>
      <c r="E119" s="525"/>
      <c r="F119" s="525"/>
      <c r="G119" s="525"/>
      <c r="H119" s="525"/>
      <c r="I119" s="525"/>
      <c r="J119" s="525"/>
      <c r="K119" s="525"/>
      <c r="L119" s="525"/>
      <c r="M119" s="525"/>
      <c r="N119" s="525"/>
      <c r="O119" s="526"/>
    </row>
    <row r="120" spans="1:15">
      <c r="A120" s="193"/>
      <c r="B120" s="194"/>
      <c r="C120" s="194"/>
      <c r="D120" s="194"/>
      <c r="E120" s="194"/>
      <c r="F120" s="194"/>
      <c r="G120" s="194"/>
      <c r="H120" s="194"/>
      <c r="I120" s="194"/>
      <c r="J120" s="194"/>
      <c r="K120" s="194"/>
      <c r="L120" s="194"/>
      <c r="M120" s="194"/>
      <c r="N120" s="194"/>
      <c r="O120" s="195"/>
    </row>
    <row r="121" spans="1:15">
      <c r="A121" s="524" t="s">
        <v>283</v>
      </c>
      <c r="B121" s="525"/>
      <c r="C121" s="525"/>
      <c r="D121" s="525"/>
      <c r="E121" s="525"/>
      <c r="F121" s="525"/>
      <c r="G121" s="525"/>
      <c r="H121" s="525"/>
      <c r="I121" s="525"/>
      <c r="J121" s="525"/>
      <c r="K121" s="525"/>
      <c r="L121" s="525"/>
      <c r="M121" s="525"/>
      <c r="N121" s="525"/>
      <c r="O121" s="526"/>
    </row>
    <row r="122" spans="1:15">
      <c r="A122" s="193"/>
      <c r="B122" s="194"/>
      <c r="C122" s="194"/>
      <c r="D122" s="194"/>
      <c r="E122" s="194"/>
      <c r="F122" s="194"/>
      <c r="G122" s="194"/>
      <c r="H122" s="194"/>
      <c r="I122" s="194"/>
      <c r="J122" s="194"/>
      <c r="K122" s="194"/>
      <c r="L122" s="194"/>
      <c r="M122" s="194"/>
      <c r="N122" s="194"/>
      <c r="O122" s="195"/>
    </row>
    <row r="123" spans="1:15" ht="27" customHeight="1">
      <c r="A123" s="304" t="s">
        <v>197</v>
      </c>
      <c r="B123" s="304" t="s">
        <v>278</v>
      </c>
      <c r="C123" s="304">
        <v>3</v>
      </c>
      <c r="D123" s="304">
        <v>2</v>
      </c>
      <c r="E123" s="304">
        <v>1</v>
      </c>
      <c r="F123" s="304">
        <v>546</v>
      </c>
      <c r="G123" s="304" t="s">
        <v>222</v>
      </c>
      <c r="H123" s="304" t="s">
        <v>223</v>
      </c>
      <c r="I123" s="304" t="s">
        <v>248</v>
      </c>
      <c r="J123" s="304" t="s">
        <v>266</v>
      </c>
      <c r="K123" s="304" t="s">
        <v>270</v>
      </c>
      <c r="L123" s="304" t="s">
        <v>712</v>
      </c>
      <c r="M123" s="309">
        <v>17078152</v>
      </c>
      <c r="N123" s="309">
        <v>1130528</v>
      </c>
      <c r="O123" s="309">
        <v>1130528</v>
      </c>
    </row>
    <row r="124" spans="1:15">
      <c r="A124" s="521"/>
      <c r="B124" s="522"/>
      <c r="C124" s="522"/>
      <c r="D124" s="522"/>
      <c r="E124" s="522"/>
      <c r="F124" s="522"/>
      <c r="G124" s="522"/>
      <c r="H124" s="522"/>
      <c r="I124" s="522"/>
      <c r="J124" s="522"/>
      <c r="K124" s="522"/>
      <c r="L124" s="522"/>
      <c r="M124" s="522"/>
      <c r="N124" s="522"/>
      <c r="O124" s="523"/>
    </row>
    <row r="125" spans="1:15">
      <c r="A125" s="524" t="s">
        <v>634</v>
      </c>
      <c r="B125" s="525"/>
      <c r="C125" s="525"/>
      <c r="D125" s="525"/>
      <c r="E125" s="525"/>
      <c r="F125" s="525"/>
      <c r="G125" s="525"/>
      <c r="H125" s="525"/>
      <c r="I125" s="525"/>
      <c r="J125" s="525"/>
      <c r="K125" s="525"/>
      <c r="L125" s="525"/>
      <c r="M125" s="525"/>
      <c r="N125" s="525"/>
      <c r="O125" s="526"/>
    </row>
    <row r="126" spans="1:15">
      <c r="A126" s="193"/>
      <c r="B126" s="194"/>
      <c r="C126" s="194"/>
      <c r="D126" s="194"/>
      <c r="E126" s="194"/>
      <c r="F126" s="194"/>
      <c r="G126" s="194"/>
      <c r="H126" s="194"/>
      <c r="I126" s="194"/>
      <c r="J126" s="194"/>
      <c r="K126" s="194"/>
      <c r="L126" s="194"/>
      <c r="M126" s="194"/>
      <c r="N126" s="194"/>
      <c r="O126" s="195"/>
    </row>
    <row r="127" spans="1:15" ht="24" customHeight="1">
      <c r="A127" s="527" t="s">
        <v>636</v>
      </c>
      <c r="B127" s="525"/>
      <c r="C127" s="525"/>
      <c r="D127" s="525"/>
      <c r="E127" s="525"/>
      <c r="F127" s="525"/>
      <c r="G127" s="525"/>
      <c r="H127" s="525"/>
      <c r="I127" s="525"/>
      <c r="J127" s="525"/>
      <c r="K127" s="525"/>
      <c r="L127" s="525"/>
      <c r="M127" s="525"/>
      <c r="N127" s="525"/>
      <c r="O127" s="526"/>
    </row>
    <row r="128" spans="1:15" ht="26.25" customHeight="1">
      <c r="A128" s="524" t="s">
        <v>635</v>
      </c>
      <c r="B128" s="525"/>
      <c r="C128" s="525"/>
      <c r="D128" s="525"/>
      <c r="E128" s="525"/>
      <c r="F128" s="525"/>
      <c r="G128" s="525"/>
      <c r="H128" s="525"/>
      <c r="I128" s="525"/>
      <c r="J128" s="525"/>
      <c r="K128" s="525"/>
      <c r="L128" s="525"/>
      <c r="M128" s="525"/>
      <c r="N128" s="525"/>
      <c r="O128" s="526"/>
    </row>
    <row r="129" spans="1:15">
      <c r="A129" s="304" t="s">
        <v>197</v>
      </c>
      <c r="B129" s="304" t="s">
        <v>278</v>
      </c>
      <c r="C129" s="304">
        <v>3</v>
      </c>
      <c r="D129" s="304">
        <v>2</v>
      </c>
      <c r="E129" s="304">
        <v>1</v>
      </c>
      <c r="F129" s="304">
        <v>547</v>
      </c>
      <c r="G129" s="304" t="s">
        <v>222</v>
      </c>
      <c r="H129" s="304" t="s">
        <v>224</v>
      </c>
      <c r="I129" s="304" t="s">
        <v>248</v>
      </c>
      <c r="J129" s="304" t="s">
        <v>267</v>
      </c>
      <c r="K129" s="304" t="s">
        <v>279</v>
      </c>
      <c r="L129" s="304" t="s">
        <v>298</v>
      </c>
      <c r="M129" s="309">
        <v>4800651</v>
      </c>
      <c r="N129" s="309">
        <v>208324</v>
      </c>
      <c r="O129" s="309">
        <v>208324</v>
      </c>
    </row>
    <row r="130" spans="1:15">
      <c r="A130" s="521"/>
      <c r="B130" s="522"/>
      <c r="C130" s="522"/>
      <c r="D130" s="522"/>
      <c r="E130" s="522"/>
      <c r="F130" s="522"/>
      <c r="G130" s="522"/>
      <c r="H130" s="522"/>
      <c r="I130" s="522"/>
      <c r="J130" s="522"/>
      <c r="K130" s="522"/>
      <c r="L130" s="522"/>
      <c r="M130" s="522"/>
      <c r="N130" s="522"/>
      <c r="O130" s="523"/>
    </row>
    <row r="131" spans="1:15">
      <c r="A131" s="524" t="s">
        <v>634</v>
      </c>
      <c r="B131" s="525"/>
      <c r="C131" s="525"/>
      <c r="D131" s="525"/>
      <c r="E131" s="525"/>
      <c r="F131" s="525"/>
      <c r="G131" s="525"/>
      <c r="H131" s="525"/>
      <c r="I131" s="525"/>
      <c r="J131" s="525"/>
      <c r="K131" s="525"/>
      <c r="L131" s="525"/>
      <c r="M131" s="525"/>
      <c r="N131" s="525"/>
      <c r="O131" s="526"/>
    </row>
    <row r="132" spans="1:15">
      <c r="A132" s="193"/>
      <c r="B132" s="194"/>
      <c r="C132" s="194"/>
      <c r="D132" s="194"/>
      <c r="E132" s="194"/>
      <c r="F132" s="194"/>
      <c r="G132" s="194"/>
      <c r="H132" s="194"/>
      <c r="I132" s="194"/>
      <c r="J132" s="194"/>
      <c r="K132" s="194"/>
      <c r="L132" s="194"/>
      <c r="M132" s="194"/>
      <c r="N132" s="194"/>
      <c r="O132" s="195"/>
    </row>
    <row r="133" spans="1:15" ht="171.75" customHeight="1">
      <c r="A133" s="527" t="s">
        <v>637</v>
      </c>
      <c r="B133" s="528"/>
      <c r="C133" s="528"/>
      <c r="D133" s="528"/>
      <c r="E133" s="528"/>
      <c r="F133" s="528"/>
      <c r="G133" s="528"/>
      <c r="H133" s="528"/>
      <c r="I133" s="528"/>
      <c r="J133" s="528"/>
      <c r="K133" s="528"/>
      <c r="L133" s="528"/>
      <c r="M133" s="528"/>
      <c r="N133" s="528"/>
      <c r="O133" s="529"/>
    </row>
    <row r="134" spans="1:15" ht="20.25" customHeight="1">
      <c r="A134" s="524" t="s">
        <v>283</v>
      </c>
      <c r="B134" s="525"/>
      <c r="C134" s="525"/>
      <c r="D134" s="525"/>
      <c r="E134" s="525"/>
      <c r="F134" s="525"/>
      <c r="G134" s="525"/>
      <c r="H134" s="525"/>
      <c r="I134" s="525"/>
      <c r="J134" s="525"/>
      <c r="K134" s="525"/>
      <c r="L134" s="525"/>
      <c r="M134" s="525"/>
      <c r="N134" s="525"/>
      <c r="O134" s="526"/>
    </row>
    <row r="135" spans="1:15">
      <c r="A135" s="304" t="s">
        <v>197</v>
      </c>
      <c r="B135" s="304" t="s">
        <v>278</v>
      </c>
      <c r="C135" s="304">
        <v>3</v>
      </c>
      <c r="D135" s="304">
        <v>2</v>
      </c>
      <c r="E135" s="304">
        <v>1</v>
      </c>
      <c r="F135" s="304">
        <v>548</v>
      </c>
      <c r="G135" s="304" t="s">
        <v>222</v>
      </c>
      <c r="H135" s="304" t="s">
        <v>225</v>
      </c>
      <c r="I135" s="304" t="s">
        <v>248</v>
      </c>
      <c r="J135" s="304" t="s">
        <v>268</v>
      </c>
      <c r="K135" s="304" t="s">
        <v>298</v>
      </c>
      <c r="L135" s="304" t="s">
        <v>713</v>
      </c>
      <c r="M135" s="309">
        <v>5801601</v>
      </c>
      <c r="N135" s="309">
        <v>186480</v>
      </c>
      <c r="O135" s="309">
        <v>186480</v>
      </c>
    </row>
    <row r="136" spans="1:15">
      <c r="A136" s="521"/>
      <c r="B136" s="522"/>
      <c r="C136" s="522"/>
      <c r="D136" s="522"/>
      <c r="E136" s="522"/>
      <c r="F136" s="522"/>
      <c r="G136" s="522"/>
      <c r="H136" s="522"/>
      <c r="I136" s="522"/>
      <c r="J136" s="522"/>
      <c r="K136" s="522"/>
      <c r="L136" s="522"/>
      <c r="M136" s="522"/>
      <c r="N136" s="522"/>
      <c r="O136" s="523"/>
    </row>
    <row r="137" spans="1:15">
      <c r="A137" s="524" t="s">
        <v>634</v>
      </c>
      <c r="B137" s="525"/>
      <c r="C137" s="525"/>
      <c r="D137" s="525"/>
      <c r="E137" s="525"/>
      <c r="F137" s="525"/>
      <c r="G137" s="525"/>
      <c r="H137" s="525"/>
      <c r="I137" s="525"/>
      <c r="J137" s="525"/>
      <c r="K137" s="525"/>
      <c r="L137" s="525"/>
      <c r="M137" s="525"/>
      <c r="N137" s="525"/>
      <c r="O137" s="526"/>
    </row>
    <row r="138" spans="1:15">
      <c r="A138" s="193"/>
      <c r="B138" s="194"/>
      <c r="C138" s="194"/>
      <c r="D138" s="194"/>
      <c r="E138" s="194"/>
      <c r="F138" s="194"/>
      <c r="G138" s="194"/>
      <c r="H138" s="194"/>
      <c r="I138" s="194"/>
      <c r="J138" s="194"/>
      <c r="K138" s="194"/>
      <c r="L138" s="194"/>
      <c r="M138" s="194"/>
      <c r="N138" s="194"/>
      <c r="O138" s="195"/>
    </row>
    <row r="139" spans="1:15" ht="176.25" customHeight="1">
      <c r="A139" s="527" t="s">
        <v>638</v>
      </c>
      <c r="B139" s="525"/>
      <c r="C139" s="525"/>
      <c r="D139" s="525"/>
      <c r="E139" s="525"/>
      <c r="F139" s="525"/>
      <c r="G139" s="525"/>
      <c r="H139" s="525"/>
      <c r="I139" s="525"/>
      <c r="J139" s="525"/>
      <c r="K139" s="525"/>
      <c r="L139" s="525"/>
      <c r="M139" s="525"/>
      <c r="N139" s="525"/>
      <c r="O139" s="526"/>
    </row>
    <row r="140" spans="1:15">
      <c r="A140" s="193"/>
      <c r="B140" s="194"/>
      <c r="C140" s="194"/>
      <c r="D140" s="194"/>
      <c r="E140" s="194"/>
      <c r="F140" s="194"/>
      <c r="G140" s="194"/>
      <c r="H140" s="194"/>
      <c r="I140" s="194"/>
      <c r="J140" s="194"/>
      <c r="K140" s="194"/>
      <c r="L140" s="194"/>
      <c r="M140" s="194"/>
      <c r="N140" s="194"/>
      <c r="O140" s="195"/>
    </row>
    <row r="141" spans="1:15">
      <c r="A141" s="524" t="s">
        <v>283</v>
      </c>
      <c r="B141" s="525"/>
      <c r="C141" s="525"/>
      <c r="D141" s="525"/>
      <c r="E141" s="525"/>
      <c r="F141" s="525"/>
      <c r="G141" s="525"/>
      <c r="H141" s="525"/>
      <c r="I141" s="525"/>
      <c r="J141" s="525"/>
      <c r="K141" s="525"/>
      <c r="L141" s="525"/>
      <c r="M141" s="525"/>
      <c r="N141" s="525"/>
      <c r="O141" s="526"/>
    </row>
    <row r="142" spans="1:15">
      <c r="A142" s="193"/>
      <c r="B142" s="194"/>
      <c r="C142" s="194"/>
      <c r="D142" s="194"/>
      <c r="E142" s="194"/>
      <c r="F142" s="194"/>
      <c r="G142" s="194"/>
      <c r="H142" s="194"/>
      <c r="I142" s="194"/>
      <c r="J142" s="194"/>
      <c r="K142" s="194"/>
      <c r="L142" s="194"/>
      <c r="M142" s="194"/>
      <c r="N142" s="194"/>
      <c r="O142" s="195"/>
    </row>
    <row r="143" spans="1:15" ht="27.75" customHeight="1">
      <c r="A143" s="304" t="s">
        <v>197</v>
      </c>
      <c r="B143" s="304" t="s">
        <v>197</v>
      </c>
      <c r="C143" s="304">
        <v>3</v>
      </c>
      <c r="D143" s="304">
        <v>9</v>
      </c>
      <c r="E143" s="304">
        <v>3</v>
      </c>
      <c r="F143" s="304">
        <v>552</v>
      </c>
      <c r="G143" s="304" t="s">
        <v>202</v>
      </c>
      <c r="H143" s="304" t="s">
        <v>226</v>
      </c>
      <c r="I143" s="304" t="s">
        <v>248</v>
      </c>
      <c r="J143" s="304" t="s">
        <v>269</v>
      </c>
      <c r="K143" s="304" t="s">
        <v>297</v>
      </c>
      <c r="L143" s="304" t="s">
        <v>297</v>
      </c>
      <c r="M143" s="309">
        <v>4354961</v>
      </c>
      <c r="N143" s="309">
        <v>86720</v>
      </c>
      <c r="O143" s="309">
        <v>86720</v>
      </c>
    </row>
    <row r="144" spans="1:15">
      <c r="A144" s="521"/>
      <c r="B144" s="522"/>
      <c r="C144" s="522"/>
      <c r="D144" s="522"/>
      <c r="E144" s="522"/>
      <c r="F144" s="522"/>
      <c r="G144" s="522"/>
      <c r="H144" s="522"/>
      <c r="I144" s="522"/>
      <c r="J144" s="522"/>
      <c r="K144" s="522"/>
      <c r="L144" s="522"/>
      <c r="M144" s="522"/>
      <c r="N144" s="522"/>
      <c r="O144" s="523"/>
    </row>
    <row r="145" spans="1:15">
      <c r="A145" s="533" t="s">
        <v>293</v>
      </c>
      <c r="B145" s="534"/>
      <c r="C145" s="534"/>
      <c r="D145" s="534"/>
      <c r="E145" s="534"/>
      <c r="F145" s="534"/>
      <c r="G145" s="534"/>
      <c r="H145" s="534"/>
      <c r="I145" s="534"/>
      <c r="J145" s="534"/>
      <c r="K145" s="534"/>
      <c r="L145" s="534"/>
      <c r="M145" s="534"/>
      <c r="N145" s="534"/>
      <c r="O145" s="535"/>
    </row>
    <row r="146" spans="1:15">
      <c r="A146" s="193"/>
      <c r="B146" s="194"/>
      <c r="C146" s="194"/>
      <c r="D146" s="194"/>
      <c r="E146" s="194"/>
      <c r="F146" s="194"/>
      <c r="G146" s="194"/>
      <c r="H146" s="194"/>
      <c r="I146" s="194"/>
      <c r="J146" s="194"/>
      <c r="K146" s="194"/>
      <c r="L146" s="194"/>
      <c r="M146" s="194"/>
      <c r="N146" s="194"/>
      <c r="O146" s="195"/>
    </row>
    <row r="147" spans="1:15" ht="15.75" customHeight="1">
      <c r="A147" s="524" t="s">
        <v>138</v>
      </c>
      <c r="B147" s="525"/>
      <c r="C147" s="525"/>
      <c r="D147" s="525"/>
      <c r="E147" s="525"/>
      <c r="F147" s="525"/>
      <c r="G147" s="525"/>
      <c r="H147" s="525"/>
      <c r="I147" s="525"/>
      <c r="J147" s="525"/>
      <c r="K147" s="525"/>
      <c r="L147" s="525"/>
      <c r="M147" s="525"/>
      <c r="N147" s="525"/>
      <c r="O147" s="526"/>
    </row>
    <row r="148" spans="1:15" ht="137.25" customHeight="1">
      <c r="A148" s="536" t="s">
        <v>294</v>
      </c>
      <c r="B148" s="537"/>
      <c r="C148" s="537"/>
      <c r="D148" s="537"/>
      <c r="E148" s="537"/>
      <c r="F148" s="537"/>
      <c r="G148" s="537"/>
      <c r="H148" s="537"/>
      <c r="I148" s="537"/>
      <c r="J148" s="537"/>
      <c r="K148" s="537"/>
      <c r="L148" s="537"/>
      <c r="M148" s="537"/>
      <c r="N148" s="537"/>
      <c r="O148" s="538"/>
    </row>
    <row r="149" spans="1:15">
      <c r="A149" s="193"/>
      <c r="B149" s="194"/>
      <c r="C149" s="194"/>
      <c r="D149" s="194"/>
      <c r="E149" s="194"/>
      <c r="F149" s="194"/>
      <c r="G149" s="194"/>
      <c r="H149" s="194"/>
      <c r="I149" s="194"/>
      <c r="J149" s="194"/>
      <c r="K149" s="194"/>
      <c r="L149" s="194"/>
      <c r="M149" s="194"/>
      <c r="N149" s="194"/>
      <c r="O149" s="195"/>
    </row>
    <row r="150" spans="1:15">
      <c r="A150" s="524" t="s">
        <v>283</v>
      </c>
      <c r="B150" s="525"/>
      <c r="C150" s="525"/>
      <c r="D150" s="525"/>
      <c r="E150" s="525"/>
      <c r="F150" s="525"/>
      <c r="G150" s="525"/>
      <c r="H150" s="525"/>
      <c r="I150" s="525"/>
      <c r="J150" s="525"/>
      <c r="K150" s="525"/>
      <c r="L150" s="525"/>
      <c r="M150" s="525"/>
      <c r="N150" s="525"/>
      <c r="O150" s="526"/>
    </row>
    <row r="151" spans="1:15" ht="27" customHeight="1">
      <c r="A151" s="304" t="s">
        <v>197</v>
      </c>
      <c r="B151" s="304" t="s">
        <v>197</v>
      </c>
      <c r="C151" s="304">
        <v>3</v>
      </c>
      <c r="D151" s="304">
        <v>9</v>
      </c>
      <c r="E151" s="304">
        <v>3</v>
      </c>
      <c r="F151" s="304">
        <v>553</v>
      </c>
      <c r="G151" s="304"/>
      <c r="H151" s="304" t="s">
        <v>227</v>
      </c>
      <c r="I151" s="304" t="s">
        <v>248</v>
      </c>
      <c r="J151" s="304" t="s">
        <v>270</v>
      </c>
      <c r="K151" s="304" t="s">
        <v>706</v>
      </c>
      <c r="L151" s="304" t="s">
        <v>706</v>
      </c>
      <c r="M151" s="309">
        <v>3300000</v>
      </c>
      <c r="N151" s="309">
        <v>0</v>
      </c>
      <c r="O151" s="309">
        <v>0</v>
      </c>
    </row>
    <row r="152" spans="1:15">
      <c r="A152" s="521"/>
      <c r="B152" s="522"/>
      <c r="C152" s="522"/>
      <c r="D152" s="522"/>
      <c r="E152" s="522"/>
      <c r="F152" s="522"/>
      <c r="G152" s="522"/>
      <c r="H152" s="522"/>
      <c r="I152" s="522"/>
      <c r="J152" s="522"/>
      <c r="K152" s="522"/>
      <c r="L152" s="522"/>
      <c r="M152" s="522"/>
      <c r="N152" s="522"/>
      <c r="O152" s="523"/>
    </row>
    <row r="153" spans="1:15">
      <c r="A153" s="524" t="s">
        <v>459</v>
      </c>
      <c r="B153" s="525"/>
      <c r="C153" s="525"/>
      <c r="D153" s="525"/>
      <c r="E153" s="525"/>
      <c r="F153" s="525"/>
      <c r="G153" s="525"/>
      <c r="H153" s="525"/>
      <c r="I153" s="525"/>
      <c r="J153" s="525"/>
      <c r="K153" s="525"/>
      <c r="L153" s="525"/>
      <c r="M153" s="525"/>
      <c r="N153" s="525"/>
      <c r="O153" s="526"/>
    </row>
    <row r="154" spans="1:15">
      <c r="A154" s="193"/>
      <c r="B154" s="194"/>
      <c r="C154" s="194"/>
      <c r="D154" s="194"/>
      <c r="E154" s="194"/>
      <c r="F154" s="194"/>
      <c r="G154" s="194"/>
      <c r="H154" s="194"/>
      <c r="I154" s="194"/>
      <c r="J154" s="194"/>
      <c r="K154" s="194"/>
      <c r="L154" s="194"/>
      <c r="M154" s="194"/>
      <c r="N154" s="194"/>
      <c r="O154" s="195"/>
    </row>
    <row r="155" spans="1:15">
      <c r="A155" s="524" t="s">
        <v>450</v>
      </c>
      <c r="B155" s="525"/>
      <c r="C155" s="525"/>
      <c r="D155" s="525"/>
      <c r="E155" s="525"/>
      <c r="F155" s="525"/>
      <c r="G155" s="525"/>
      <c r="H155" s="525"/>
      <c r="I155" s="525"/>
      <c r="J155" s="525"/>
      <c r="K155" s="525"/>
      <c r="L155" s="525"/>
      <c r="M155" s="525"/>
      <c r="N155" s="525"/>
      <c r="O155" s="526"/>
    </row>
    <row r="156" spans="1:15">
      <c r="A156" s="524" t="s">
        <v>283</v>
      </c>
      <c r="B156" s="525"/>
      <c r="C156" s="525"/>
      <c r="D156" s="525"/>
      <c r="E156" s="525"/>
      <c r="F156" s="525"/>
      <c r="G156" s="525"/>
      <c r="H156" s="525"/>
      <c r="I156" s="525"/>
      <c r="J156" s="525"/>
      <c r="K156" s="525"/>
      <c r="L156" s="525"/>
      <c r="M156" s="525"/>
      <c r="N156" s="525"/>
      <c r="O156" s="526"/>
    </row>
    <row r="157" spans="1:15">
      <c r="A157" s="193"/>
      <c r="B157" s="194"/>
      <c r="C157" s="194"/>
      <c r="D157" s="194"/>
      <c r="E157" s="194"/>
      <c r="F157" s="194"/>
      <c r="G157" s="194"/>
      <c r="H157" s="194"/>
      <c r="I157" s="194"/>
      <c r="J157" s="194"/>
      <c r="K157" s="194"/>
      <c r="L157" s="194"/>
      <c r="M157" s="194"/>
      <c r="N157" s="194"/>
      <c r="O157" s="195"/>
    </row>
    <row r="158" spans="1:15">
      <c r="A158" s="193"/>
      <c r="B158" s="194"/>
      <c r="C158" s="194"/>
      <c r="D158" s="194"/>
      <c r="E158" s="194"/>
      <c r="F158" s="194"/>
      <c r="G158" s="194"/>
      <c r="H158" s="194"/>
      <c r="I158" s="194"/>
      <c r="J158" s="194"/>
      <c r="K158" s="194"/>
      <c r="L158" s="194"/>
      <c r="M158" s="194"/>
      <c r="N158" s="194"/>
      <c r="O158" s="195"/>
    </row>
    <row r="159" spans="1:15">
      <c r="A159" s="530"/>
      <c r="B159" s="531"/>
      <c r="C159" s="531"/>
      <c r="D159" s="531"/>
      <c r="E159" s="531"/>
      <c r="F159" s="531"/>
      <c r="G159" s="531"/>
      <c r="H159" s="531"/>
      <c r="I159" s="531"/>
      <c r="J159" s="531"/>
      <c r="K159" s="531"/>
      <c r="L159" s="531"/>
      <c r="M159" s="531"/>
      <c r="N159" s="531"/>
      <c r="O159" s="532"/>
    </row>
    <row r="160" spans="1:15" ht="30.75" hidden="1" customHeight="1">
      <c r="A160" s="304" t="s">
        <v>228</v>
      </c>
      <c r="B160" s="304" t="s">
        <v>278</v>
      </c>
      <c r="C160" s="304" t="s">
        <v>197</v>
      </c>
      <c r="D160" s="304">
        <v>7</v>
      </c>
      <c r="E160" s="304">
        <v>2</v>
      </c>
      <c r="F160" s="304">
        <v>301</v>
      </c>
      <c r="G160" s="304"/>
      <c r="H160" s="304" t="s">
        <v>229</v>
      </c>
      <c r="I160" s="304" t="s">
        <v>251</v>
      </c>
      <c r="J160" s="304" t="s">
        <v>197</v>
      </c>
      <c r="K160" s="304" t="s">
        <v>706</v>
      </c>
      <c r="L160" s="304" t="s">
        <v>706</v>
      </c>
      <c r="M160" s="309">
        <v>50000</v>
      </c>
      <c r="N160" s="309">
        <v>0</v>
      </c>
      <c r="O160" s="309">
        <v>0</v>
      </c>
    </row>
    <row r="161" spans="1:15" hidden="1">
      <c r="A161" s="521"/>
      <c r="B161" s="522"/>
      <c r="C161" s="522"/>
      <c r="D161" s="522"/>
      <c r="E161" s="522"/>
      <c r="F161" s="522"/>
      <c r="G161" s="522"/>
      <c r="H161" s="522"/>
      <c r="I161" s="522"/>
      <c r="J161" s="522"/>
      <c r="K161" s="522"/>
      <c r="L161" s="522"/>
      <c r="M161" s="522"/>
      <c r="N161" s="522"/>
      <c r="O161" s="523"/>
    </row>
    <row r="162" spans="1:15" hidden="1">
      <c r="A162" s="524" t="s">
        <v>137</v>
      </c>
      <c r="B162" s="525"/>
      <c r="C162" s="525"/>
      <c r="D162" s="525"/>
      <c r="E162" s="525"/>
      <c r="F162" s="525"/>
      <c r="G162" s="525"/>
      <c r="H162" s="525"/>
      <c r="I162" s="525"/>
      <c r="J162" s="525"/>
      <c r="K162" s="525"/>
      <c r="L162" s="525"/>
      <c r="M162" s="525"/>
      <c r="N162" s="525"/>
      <c r="O162" s="526"/>
    </row>
    <row r="163" spans="1:15" hidden="1">
      <c r="A163" s="193"/>
      <c r="B163" s="194"/>
      <c r="C163" s="194"/>
      <c r="D163" s="194"/>
      <c r="E163" s="194"/>
      <c r="F163" s="194"/>
      <c r="G163" s="194"/>
      <c r="H163" s="194"/>
      <c r="I163" s="194"/>
      <c r="J163" s="194"/>
      <c r="K163" s="194"/>
      <c r="L163" s="194"/>
      <c r="M163" s="194"/>
      <c r="N163" s="194"/>
      <c r="O163" s="195"/>
    </row>
    <row r="164" spans="1:15" ht="24" hidden="1" customHeight="1">
      <c r="A164" s="524" t="s">
        <v>138</v>
      </c>
      <c r="B164" s="525"/>
      <c r="C164" s="525"/>
      <c r="D164" s="525"/>
      <c r="E164" s="525"/>
      <c r="F164" s="525"/>
      <c r="G164" s="525"/>
      <c r="H164" s="525"/>
      <c r="I164" s="525"/>
      <c r="J164" s="525"/>
      <c r="K164" s="525"/>
      <c r="L164" s="525"/>
      <c r="M164" s="525"/>
      <c r="N164" s="525"/>
      <c r="O164" s="526"/>
    </row>
    <row r="165" spans="1:15" hidden="1">
      <c r="A165" s="524" t="s">
        <v>283</v>
      </c>
      <c r="B165" s="525"/>
      <c r="C165" s="525"/>
      <c r="D165" s="525"/>
      <c r="E165" s="525"/>
      <c r="F165" s="525"/>
      <c r="G165" s="525"/>
      <c r="H165" s="525"/>
      <c r="I165" s="525"/>
      <c r="J165" s="525"/>
      <c r="K165" s="525"/>
      <c r="L165" s="525"/>
      <c r="M165" s="525"/>
      <c r="N165" s="525"/>
      <c r="O165" s="526"/>
    </row>
    <row r="166" spans="1:15" hidden="1">
      <c r="A166" s="193"/>
      <c r="B166" s="194"/>
      <c r="C166" s="194"/>
      <c r="D166" s="194"/>
      <c r="E166" s="194"/>
      <c r="F166" s="194"/>
      <c r="G166" s="194"/>
      <c r="H166" s="194"/>
      <c r="I166" s="194"/>
      <c r="J166" s="194"/>
      <c r="K166" s="194"/>
      <c r="L166" s="194"/>
      <c r="M166" s="194"/>
      <c r="N166" s="194"/>
      <c r="O166" s="195"/>
    </row>
    <row r="167" spans="1:15" hidden="1">
      <c r="A167" s="193"/>
      <c r="B167" s="194"/>
      <c r="C167" s="194"/>
      <c r="D167" s="194"/>
      <c r="E167" s="194"/>
      <c r="F167" s="194"/>
      <c r="G167" s="194"/>
      <c r="H167" s="194"/>
      <c r="I167" s="194"/>
      <c r="J167" s="194"/>
      <c r="K167" s="194"/>
      <c r="L167" s="194"/>
      <c r="M167" s="194"/>
      <c r="N167" s="194"/>
      <c r="O167" s="195"/>
    </row>
    <row r="168" spans="1:15" hidden="1">
      <c r="A168" s="530"/>
      <c r="B168" s="531"/>
      <c r="C168" s="531"/>
      <c r="D168" s="531"/>
      <c r="E168" s="531"/>
      <c r="F168" s="531"/>
      <c r="G168" s="531"/>
      <c r="H168" s="531"/>
      <c r="I168" s="531"/>
      <c r="J168" s="531"/>
      <c r="K168" s="531"/>
      <c r="L168" s="531"/>
      <c r="M168" s="531"/>
      <c r="N168" s="531"/>
      <c r="O168" s="532"/>
    </row>
    <row r="169" spans="1:15" ht="25.5">
      <c r="A169" s="304" t="s">
        <v>230</v>
      </c>
      <c r="B169" s="304" t="s">
        <v>273</v>
      </c>
      <c r="C169" s="304">
        <v>3</v>
      </c>
      <c r="D169" s="304">
        <v>2</v>
      </c>
      <c r="E169" s="304">
        <v>1</v>
      </c>
      <c r="F169" s="304">
        <v>352</v>
      </c>
      <c r="G169" s="304" t="s">
        <v>220</v>
      </c>
      <c r="H169" s="304" t="s">
        <v>231</v>
      </c>
      <c r="I169" s="304" t="s">
        <v>248</v>
      </c>
      <c r="J169" s="304" t="s">
        <v>263</v>
      </c>
      <c r="K169" s="304" t="s">
        <v>706</v>
      </c>
      <c r="L169" s="304" t="s">
        <v>706</v>
      </c>
      <c r="M169" s="309">
        <v>500000</v>
      </c>
      <c r="N169" s="309">
        <v>0</v>
      </c>
      <c r="O169" s="309">
        <v>0</v>
      </c>
    </row>
    <row r="170" spans="1:15">
      <c r="A170" s="521"/>
      <c r="B170" s="522"/>
      <c r="C170" s="522"/>
      <c r="D170" s="522"/>
      <c r="E170" s="522"/>
      <c r="F170" s="522"/>
      <c r="G170" s="522"/>
      <c r="H170" s="522"/>
      <c r="I170" s="522"/>
      <c r="J170" s="522"/>
      <c r="K170" s="522"/>
      <c r="L170" s="522"/>
      <c r="M170" s="522"/>
      <c r="N170" s="522"/>
      <c r="O170" s="523"/>
    </row>
    <row r="171" spans="1:15">
      <c r="A171" s="524" t="s">
        <v>446</v>
      </c>
      <c r="B171" s="525"/>
      <c r="C171" s="525"/>
      <c r="D171" s="525"/>
      <c r="E171" s="525"/>
      <c r="F171" s="525"/>
      <c r="G171" s="525"/>
      <c r="H171" s="525"/>
      <c r="I171" s="525"/>
      <c r="J171" s="525"/>
      <c r="K171" s="525"/>
      <c r="L171" s="525"/>
      <c r="M171" s="525"/>
      <c r="N171" s="525"/>
      <c r="O171" s="526"/>
    </row>
    <row r="172" spans="1:15">
      <c r="A172" s="193"/>
      <c r="B172" s="194"/>
      <c r="C172" s="194"/>
      <c r="D172" s="194"/>
      <c r="E172" s="194"/>
      <c r="F172" s="194"/>
      <c r="G172" s="194"/>
      <c r="H172" s="194"/>
      <c r="I172" s="194"/>
      <c r="J172" s="194"/>
      <c r="K172" s="194"/>
      <c r="L172" s="194"/>
      <c r="M172" s="194"/>
      <c r="N172" s="194"/>
      <c r="O172" s="195"/>
    </row>
    <row r="173" spans="1:15">
      <c r="A173" s="524" t="s">
        <v>447</v>
      </c>
      <c r="B173" s="525"/>
      <c r="C173" s="525"/>
      <c r="D173" s="525"/>
      <c r="E173" s="525"/>
      <c r="F173" s="525"/>
      <c r="G173" s="525"/>
      <c r="H173" s="525"/>
      <c r="I173" s="525"/>
      <c r="J173" s="525"/>
      <c r="K173" s="525"/>
      <c r="L173" s="525"/>
      <c r="M173" s="525"/>
      <c r="N173" s="525"/>
      <c r="O173" s="526"/>
    </row>
    <row r="174" spans="1:15">
      <c r="A174" s="524" t="s">
        <v>283</v>
      </c>
      <c r="B174" s="525"/>
      <c r="C174" s="525"/>
      <c r="D174" s="525"/>
      <c r="E174" s="525"/>
      <c r="F174" s="525"/>
      <c r="G174" s="525"/>
      <c r="H174" s="525"/>
      <c r="I174" s="525"/>
      <c r="J174" s="525"/>
      <c r="K174" s="525"/>
      <c r="L174" s="525"/>
      <c r="M174" s="525"/>
      <c r="N174" s="525"/>
      <c r="O174" s="526"/>
    </row>
    <row r="175" spans="1:15">
      <c r="A175" s="193"/>
      <c r="B175" s="194"/>
      <c r="C175" s="194"/>
      <c r="D175" s="194"/>
      <c r="E175" s="194"/>
      <c r="F175" s="194"/>
      <c r="G175" s="194"/>
      <c r="H175" s="194"/>
      <c r="I175" s="194"/>
      <c r="J175" s="194"/>
      <c r="K175" s="194"/>
      <c r="L175" s="194"/>
      <c r="M175" s="194"/>
      <c r="N175" s="194"/>
      <c r="O175" s="195"/>
    </row>
    <row r="176" spans="1:15" ht="21.75" customHeight="1">
      <c r="A176" s="304" t="s">
        <v>230</v>
      </c>
      <c r="B176" s="304" t="s">
        <v>273</v>
      </c>
      <c r="C176" s="304">
        <v>3</v>
      </c>
      <c r="D176" s="304">
        <v>2</v>
      </c>
      <c r="E176" s="304">
        <v>1</v>
      </c>
      <c r="F176" s="304">
        <v>353</v>
      </c>
      <c r="G176" s="304" t="s">
        <v>220</v>
      </c>
      <c r="H176" s="304" t="s">
        <v>232</v>
      </c>
      <c r="I176" s="304" t="s">
        <v>248</v>
      </c>
      <c r="J176" s="304" t="s">
        <v>228</v>
      </c>
      <c r="K176" s="304" t="s">
        <v>706</v>
      </c>
      <c r="L176" s="304" t="s">
        <v>706</v>
      </c>
      <c r="M176" s="309">
        <v>1190500</v>
      </c>
      <c r="N176" s="309">
        <v>0</v>
      </c>
      <c r="O176" s="309">
        <v>0</v>
      </c>
    </row>
    <row r="177" spans="1:15">
      <c r="A177" s="521"/>
      <c r="B177" s="522"/>
      <c r="C177" s="522"/>
      <c r="D177" s="522"/>
      <c r="E177" s="522"/>
      <c r="F177" s="522"/>
      <c r="G177" s="522"/>
      <c r="H177" s="522"/>
      <c r="I177" s="522"/>
      <c r="J177" s="522"/>
      <c r="K177" s="522"/>
      <c r="L177" s="522"/>
      <c r="M177" s="522"/>
      <c r="N177" s="522"/>
      <c r="O177" s="523"/>
    </row>
    <row r="178" spans="1:15">
      <c r="A178" s="524" t="s">
        <v>448</v>
      </c>
      <c r="B178" s="525"/>
      <c r="C178" s="525"/>
      <c r="D178" s="525"/>
      <c r="E178" s="525"/>
      <c r="F178" s="525"/>
      <c r="G178" s="525"/>
      <c r="H178" s="525"/>
      <c r="I178" s="525"/>
      <c r="J178" s="525"/>
      <c r="K178" s="525"/>
      <c r="L178" s="525"/>
      <c r="M178" s="525"/>
      <c r="N178" s="525"/>
      <c r="O178" s="526"/>
    </row>
    <row r="179" spans="1:15">
      <c r="A179" s="193"/>
      <c r="B179" s="194"/>
      <c r="C179" s="194"/>
      <c r="D179" s="194"/>
      <c r="E179" s="194"/>
      <c r="F179" s="194"/>
      <c r="G179" s="194"/>
      <c r="H179" s="194"/>
      <c r="I179" s="194"/>
      <c r="J179" s="194"/>
      <c r="K179" s="194"/>
      <c r="L179" s="194"/>
      <c r="M179" s="194"/>
      <c r="N179" s="194"/>
      <c r="O179" s="195"/>
    </row>
    <row r="180" spans="1:15">
      <c r="A180" s="524" t="s">
        <v>138</v>
      </c>
      <c r="B180" s="525"/>
      <c r="C180" s="525"/>
      <c r="D180" s="525"/>
      <c r="E180" s="525"/>
      <c r="F180" s="525"/>
      <c r="G180" s="525"/>
      <c r="H180" s="525"/>
      <c r="I180" s="525"/>
      <c r="J180" s="525"/>
      <c r="K180" s="525"/>
      <c r="L180" s="525"/>
      <c r="M180" s="525"/>
      <c r="N180" s="525"/>
      <c r="O180" s="526"/>
    </row>
    <row r="181" spans="1:15">
      <c r="A181" s="524" t="s">
        <v>283</v>
      </c>
      <c r="B181" s="525"/>
      <c r="C181" s="525"/>
      <c r="D181" s="525"/>
      <c r="E181" s="525"/>
      <c r="F181" s="525"/>
      <c r="G181" s="525"/>
      <c r="H181" s="525"/>
      <c r="I181" s="525"/>
      <c r="J181" s="525"/>
      <c r="K181" s="525"/>
      <c r="L181" s="525"/>
      <c r="M181" s="525"/>
      <c r="N181" s="525"/>
      <c r="O181" s="526"/>
    </row>
    <row r="182" spans="1:15">
      <c r="A182" s="193"/>
      <c r="B182" s="194"/>
      <c r="C182" s="194"/>
      <c r="D182" s="194"/>
      <c r="E182" s="194"/>
      <c r="F182" s="194"/>
      <c r="G182" s="194"/>
      <c r="H182" s="194"/>
      <c r="I182" s="194"/>
      <c r="J182" s="194"/>
      <c r="K182" s="194"/>
      <c r="L182" s="194"/>
      <c r="M182" s="194"/>
      <c r="N182" s="194"/>
      <c r="O182" s="195"/>
    </row>
    <row r="183" spans="1:15" ht="25.5">
      <c r="A183" s="146" t="s">
        <v>230</v>
      </c>
      <c r="B183" s="146" t="s">
        <v>273</v>
      </c>
      <c r="C183" s="146">
        <v>3</v>
      </c>
      <c r="D183" s="146">
        <v>2</v>
      </c>
      <c r="E183" s="146">
        <v>1</v>
      </c>
      <c r="F183" s="146">
        <v>354</v>
      </c>
      <c r="G183" s="146" t="s">
        <v>220</v>
      </c>
      <c r="H183" s="150" t="s">
        <v>233</v>
      </c>
      <c r="I183" s="146" t="s">
        <v>248</v>
      </c>
      <c r="J183" s="304" t="s">
        <v>271</v>
      </c>
      <c r="K183" s="304" t="s">
        <v>784</v>
      </c>
      <c r="L183" s="304" t="s">
        <v>784</v>
      </c>
      <c r="M183" s="310">
        <v>8412348</v>
      </c>
      <c r="N183" s="310">
        <v>1159592</v>
      </c>
      <c r="O183" s="310">
        <v>1159592</v>
      </c>
    </row>
    <row r="184" spans="1:15">
      <c r="A184" s="521"/>
      <c r="B184" s="522"/>
      <c r="C184" s="522"/>
      <c r="D184" s="522"/>
      <c r="E184" s="522"/>
      <c r="F184" s="522"/>
      <c r="G184" s="522"/>
      <c r="H184" s="522"/>
      <c r="I184" s="522"/>
      <c r="J184" s="522"/>
      <c r="K184" s="522"/>
      <c r="L184" s="522"/>
      <c r="M184" s="522"/>
      <c r="N184" s="522"/>
      <c r="O184" s="523"/>
    </row>
    <row r="185" spans="1:15">
      <c r="A185" s="524" t="s">
        <v>137</v>
      </c>
      <c r="B185" s="525"/>
      <c r="C185" s="525"/>
      <c r="D185" s="525"/>
      <c r="E185" s="525"/>
      <c r="F185" s="525"/>
      <c r="G185" s="525"/>
      <c r="H185" s="525"/>
      <c r="I185" s="525"/>
      <c r="J185" s="525"/>
      <c r="K185" s="525"/>
      <c r="L185" s="525"/>
      <c r="M185" s="525"/>
      <c r="N185" s="525"/>
      <c r="O185" s="526"/>
    </row>
    <row r="186" spans="1:15">
      <c r="A186" s="193"/>
      <c r="B186" s="194"/>
      <c r="C186" s="194"/>
      <c r="D186" s="194"/>
      <c r="E186" s="194"/>
      <c r="F186" s="194"/>
      <c r="G186" s="194"/>
      <c r="H186" s="194"/>
      <c r="I186" s="194"/>
      <c r="J186" s="194"/>
      <c r="K186" s="194"/>
      <c r="L186" s="194"/>
      <c r="M186" s="194"/>
      <c r="N186" s="194"/>
      <c r="O186" s="195"/>
    </row>
    <row r="187" spans="1:15" ht="34.5" customHeight="1">
      <c r="A187" s="527" t="s">
        <v>790</v>
      </c>
      <c r="B187" s="528"/>
      <c r="C187" s="528"/>
      <c r="D187" s="528"/>
      <c r="E187" s="528"/>
      <c r="F187" s="528"/>
      <c r="G187" s="528"/>
      <c r="H187" s="528"/>
      <c r="I187" s="528"/>
      <c r="J187" s="528"/>
      <c r="K187" s="528"/>
      <c r="L187" s="528"/>
      <c r="M187" s="528"/>
      <c r="N187" s="528"/>
      <c r="O187" s="529"/>
    </row>
    <row r="188" spans="1:15">
      <c r="A188" s="193"/>
      <c r="B188" s="194"/>
      <c r="C188" s="194"/>
      <c r="D188" s="194"/>
      <c r="E188" s="194"/>
      <c r="F188" s="194"/>
      <c r="G188" s="194"/>
      <c r="H188" s="194"/>
      <c r="I188" s="194"/>
      <c r="J188" s="194"/>
      <c r="K188" s="194"/>
      <c r="L188" s="194"/>
      <c r="M188" s="194"/>
      <c r="N188" s="194"/>
      <c r="O188" s="195"/>
    </row>
    <row r="189" spans="1:15">
      <c r="A189" s="524" t="s">
        <v>283</v>
      </c>
      <c r="B189" s="525"/>
      <c r="C189" s="525"/>
      <c r="D189" s="525"/>
      <c r="E189" s="525"/>
      <c r="F189" s="525"/>
      <c r="G189" s="525"/>
      <c r="H189" s="525"/>
      <c r="I189" s="525"/>
      <c r="J189" s="525"/>
      <c r="K189" s="525"/>
      <c r="L189" s="525"/>
      <c r="M189" s="525"/>
      <c r="N189" s="525"/>
      <c r="O189" s="526"/>
    </row>
    <row r="190" spans="1:15" ht="28.5" customHeight="1">
      <c r="A190" s="304" t="s">
        <v>230</v>
      </c>
      <c r="B190" s="304" t="s">
        <v>273</v>
      </c>
      <c r="C190" s="304">
        <v>3</v>
      </c>
      <c r="D190" s="304">
        <v>2</v>
      </c>
      <c r="E190" s="304">
        <v>1</v>
      </c>
      <c r="F190" s="304">
        <v>355</v>
      </c>
      <c r="G190" s="304" t="s">
        <v>220</v>
      </c>
      <c r="H190" s="304" t="s">
        <v>234</v>
      </c>
      <c r="I190" s="304" t="s">
        <v>248</v>
      </c>
      <c r="J190" s="304" t="s">
        <v>272</v>
      </c>
      <c r="K190" s="304" t="s">
        <v>706</v>
      </c>
      <c r="L190" s="304" t="s">
        <v>706</v>
      </c>
      <c r="M190" s="309">
        <v>950000</v>
      </c>
      <c r="N190" s="309">
        <v>0</v>
      </c>
      <c r="O190" s="309">
        <v>0</v>
      </c>
    </row>
    <row r="191" spans="1:15">
      <c r="A191" s="521"/>
      <c r="B191" s="522"/>
      <c r="C191" s="522"/>
      <c r="D191" s="522"/>
      <c r="E191" s="522"/>
      <c r="F191" s="522"/>
      <c r="G191" s="522"/>
      <c r="H191" s="522"/>
      <c r="I191" s="522"/>
      <c r="J191" s="522"/>
      <c r="K191" s="522"/>
      <c r="L191" s="522"/>
      <c r="M191" s="522"/>
      <c r="N191" s="522"/>
      <c r="O191" s="523"/>
    </row>
    <row r="192" spans="1:15" ht="29.25" customHeight="1">
      <c r="A192" s="527" t="s">
        <v>449</v>
      </c>
      <c r="B192" s="528"/>
      <c r="C192" s="528"/>
      <c r="D192" s="528"/>
      <c r="E192" s="528"/>
      <c r="F192" s="528"/>
      <c r="G192" s="528"/>
      <c r="H192" s="528"/>
      <c r="I192" s="528"/>
      <c r="J192" s="528"/>
      <c r="K192" s="528"/>
      <c r="L192" s="528"/>
      <c r="M192" s="528"/>
      <c r="N192" s="528"/>
      <c r="O192" s="529"/>
    </row>
    <row r="193" spans="1:15">
      <c r="A193" s="524" t="s">
        <v>450</v>
      </c>
      <c r="B193" s="525"/>
      <c r="C193" s="525"/>
      <c r="D193" s="525"/>
      <c r="E193" s="525"/>
      <c r="F193" s="525"/>
      <c r="G193" s="525"/>
      <c r="H193" s="525"/>
      <c r="I193" s="525"/>
      <c r="J193" s="525"/>
      <c r="K193" s="525"/>
      <c r="L193" s="525"/>
      <c r="M193" s="525"/>
      <c r="N193" s="525"/>
      <c r="O193" s="526"/>
    </row>
    <row r="194" spans="1:15">
      <c r="A194" s="193"/>
      <c r="B194" s="194"/>
      <c r="C194" s="194"/>
      <c r="D194" s="194"/>
      <c r="E194" s="194"/>
      <c r="F194" s="194"/>
      <c r="G194" s="194"/>
      <c r="H194" s="194"/>
      <c r="I194" s="194"/>
      <c r="J194" s="194"/>
      <c r="K194" s="194"/>
      <c r="L194" s="194"/>
      <c r="M194" s="194"/>
      <c r="N194" s="194"/>
      <c r="O194" s="195"/>
    </row>
    <row r="195" spans="1:15">
      <c r="A195" s="524" t="s">
        <v>283</v>
      </c>
      <c r="B195" s="525"/>
      <c r="C195" s="525"/>
      <c r="D195" s="525"/>
      <c r="E195" s="525"/>
      <c r="F195" s="525"/>
      <c r="G195" s="525"/>
      <c r="H195" s="525"/>
      <c r="I195" s="525"/>
      <c r="J195" s="525"/>
      <c r="K195" s="525"/>
      <c r="L195" s="525"/>
      <c r="M195" s="525"/>
      <c r="N195" s="525"/>
      <c r="O195" s="526"/>
    </row>
    <row r="196" spans="1:15">
      <c r="A196" s="193"/>
      <c r="B196" s="194"/>
      <c r="C196" s="194"/>
      <c r="D196" s="194"/>
      <c r="E196" s="194"/>
      <c r="F196" s="194"/>
      <c r="G196" s="194"/>
      <c r="H196" s="194"/>
      <c r="I196" s="194"/>
      <c r="J196" s="194"/>
      <c r="K196" s="194"/>
      <c r="L196" s="194"/>
      <c r="M196" s="194"/>
      <c r="N196" s="194"/>
      <c r="O196" s="195"/>
    </row>
    <row r="197" spans="1:15" ht="33.75" customHeight="1">
      <c r="A197" s="304" t="s">
        <v>230</v>
      </c>
      <c r="B197" s="304" t="s">
        <v>273</v>
      </c>
      <c r="C197" s="304">
        <v>3</v>
      </c>
      <c r="D197" s="304">
        <v>2</v>
      </c>
      <c r="E197" s="304">
        <v>1</v>
      </c>
      <c r="F197" s="304">
        <v>356</v>
      </c>
      <c r="G197" s="304" t="s">
        <v>220</v>
      </c>
      <c r="H197" s="304" t="s">
        <v>235</v>
      </c>
      <c r="I197" s="304" t="s">
        <v>248</v>
      </c>
      <c r="J197" s="304" t="s">
        <v>273</v>
      </c>
      <c r="K197" s="304" t="s">
        <v>706</v>
      </c>
      <c r="L197" s="304" t="s">
        <v>706</v>
      </c>
      <c r="M197" s="309">
        <v>4000000</v>
      </c>
      <c r="N197" s="309">
        <v>0</v>
      </c>
      <c r="O197" s="309">
        <v>0</v>
      </c>
    </row>
    <row r="198" spans="1:15">
      <c r="A198" s="521"/>
      <c r="B198" s="522"/>
      <c r="C198" s="522"/>
      <c r="D198" s="522"/>
      <c r="E198" s="522"/>
      <c r="F198" s="522"/>
      <c r="G198" s="522"/>
      <c r="H198" s="522"/>
      <c r="I198" s="522"/>
      <c r="J198" s="522"/>
      <c r="K198" s="522"/>
      <c r="L198" s="522"/>
      <c r="M198" s="522"/>
      <c r="N198" s="522"/>
      <c r="O198" s="523"/>
    </row>
    <row r="199" spans="1:15" ht="29.25" customHeight="1">
      <c r="A199" s="524" t="s">
        <v>451</v>
      </c>
      <c r="B199" s="525"/>
      <c r="C199" s="525"/>
      <c r="D199" s="525"/>
      <c r="E199" s="525"/>
      <c r="F199" s="525"/>
      <c r="G199" s="525"/>
      <c r="H199" s="525"/>
      <c r="I199" s="525"/>
      <c r="J199" s="525"/>
      <c r="K199" s="525"/>
      <c r="L199" s="525"/>
      <c r="M199" s="525"/>
      <c r="N199" s="525"/>
      <c r="O199" s="526"/>
    </row>
    <row r="200" spans="1:15">
      <c r="A200" s="524" t="s">
        <v>450</v>
      </c>
      <c r="B200" s="525"/>
      <c r="C200" s="525"/>
      <c r="D200" s="525"/>
      <c r="E200" s="525"/>
      <c r="F200" s="525"/>
      <c r="G200" s="525"/>
      <c r="H200" s="525"/>
      <c r="I200" s="525"/>
      <c r="J200" s="525"/>
      <c r="K200" s="525"/>
      <c r="L200" s="525"/>
      <c r="M200" s="525"/>
      <c r="N200" s="525"/>
      <c r="O200" s="526"/>
    </row>
    <row r="201" spans="1:15">
      <c r="A201" s="193"/>
      <c r="B201" s="194"/>
      <c r="C201" s="194"/>
      <c r="D201" s="194"/>
      <c r="E201" s="194"/>
      <c r="F201" s="194"/>
      <c r="G201" s="194"/>
      <c r="H201" s="194"/>
      <c r="I201" s="194"/>
      <c r="J201" s="194"/>
      <c r="K201" s="194"/>
      <c r="L201" s="194"/>
      <c r="M201" s="194"/>
      <c r="N201" s="194"/>
      <c r="O201" s="195"/>
    </row>
    <row r="202" spans="1:15">
      <c r="A202" s="524" t="s">
        <v>283</v>
      </c>
      <c r="B202" s="525"/>
      <c r="C202" s="525"/>
      <c r="D202" s="525"/>
      <c r="E202" s="525"/>
      <c r="F202" s="525"/>
      <c r="G202" s="525"/>
      <c r="H202" s="525"/>
      <c r="I202" s="525"/>
      <c r="J202" s="525"/>
      <c r="K202" s="525"/>
      <c r="L202" s="525"/>
      <c r="M202" s="525"/>
      <c r="N202" s="525"/>
      <c r="O202" s="526"/>
    </row>
    <row r="203" spans="1:15">
      <c r="A203" s="193"/>
      <c r="B203" s="194"/>
      <c r="C203" s="194"/>
      <c r="D203" s="194"/>
      <c r="E203" s="194"/>
      <c r="F203" s="194"/>
      <c r="G203" s="194"/>
      <c r="H203" s="194"/>
      <c r="I203" s="194"/>
      <c r="J203" s="194"/>
      <c r="K203" s="194"/>
      <c r="L203" s="194"/>
      <c r="M203" s="194"/>
      <c r="N203" s="194"/>
      <c r="O203" s="195"/>
    </row>
    <row r="204" spans="1:15" ht="30" customHeight="1">
      <c r="A204" s="304" t="s">
        <v>230</v>
      </c>
      <c r="B204" s="304" t="s">
        <v>273</v>
      </c>
      <c r="C204" s="304">
        <v>3</v>
      </c>
      <c r="D204" s="304">
        <v>2</v>
      </c>
      <c r="E204" s="304">
        <v>1</v>
      </c>
      <c r="F204" s="304">
        <v>357</v>
      </c>
      <c r="G204" s="304" t="s">
        <v>220</v>
      </c>
      <c r="H204" s="304" t="s">
        <v>236</v>
      </c>
      <c r="I204" s="304" t="s">
        <v>248</v>
      </c>
      <c r="J204" s="304" t="s">
        <v>265</v>
      </c>
      <c r="K204" s="304" t="s">
        <v>714</v>
      </c>
      <c r="L204" s="304" t="s">
        <v>713</v>
      </c>
      <c r="M204" s="309">
        <v>6910050</v>
      </c>
      <c r="N204" s="309">
        <v>163080</v>
      </c>
      <c r="O204" s="309">
        <v>163080</v>
      </c>
    </row>
    <row r="205" spans="1:15">
      <c r="A205" s="521"/>
      <c r="B205" s="522"/>
      <c r="C205" s="522"/>
      <c r="D205" s="522"/>
      <c r="E205" s="522"/>
      <c r="F205" s="522"/>
      <c r="G205" s="522"/>
      <c r="H205" s="522"/>
      <c r="I205" s="522"/>
      <c r="J205" s="522"/>
      <c r="K205" s="522"/>
      <c r="L205" s="522"/>
      <c r="M205" s="522"/>
      <c r="N205" s="522"/>
      <c r="O205" s="523"/>
    </row>
    <row r="206" spans="1:15" ht="45.75" customHeight="1">
      <c r="A206" s="527" t="s">
        <v>452</v>
      </c>
      <c r="B206" s="525"/>
      <c r="C206" s="525"/>
      <c r="D206" s="525"/>
      <c r="E206" s="525"/>
      <c r="F206" s="525"/>
      <c r="G206" s="525"/>
      <c r="H206" s="525"/>
      <c r="I206" s="525"/>
      <c r="J206" s="525"/>
      <c r="K206" s="525"/>
      <c r="L206" s="525"/>
      <c r="M206" s="525"/>
      <c r="N206" s="525"/>
      <c r="O206" s="526"/>
    </row>
    <row r="207" spans="1:15">
      <c r="A207" s="193"/>
      <c r="B207" s="194"/>
      <c r="C207" s="194"/>
      <c r="D207" s="194"/>
      <c r="E207" s="194"/>
      <c r="F207" s="194"/>
      <c r="G207" s="194"/>
      <c r="H207" s="194"/>
      <c r="I207" s="194"/>
      <c r="J207" s="194"/>
      <c r="K207" s="194"/>
      <c r="L207" s="194"/>
      <c r="M207" s="194"/>
      <c r="N207" s="194"/>
      <c r="O207" s="195"/>
    </row>
    <row r="208" spans="1:15" ht="27" customHeight="1">
      <c r="A208" s="524" t="s">
        <v>453</v>
      </c>
      <c r="B208" s="525"/>
      <c r="C208" s="525"/>
      <c r="D208" s="525"/>
      <c r="E208" s="525"/>
      <c r="F208" s="525"/>
      <c r="G208" s="525"/>
      <c r="H208" s="525"/>
      <c r="I208" s="525"/>
      <c r="J208" s="525"/>
      <c r="K208" s="525"/>
      <c r="L208" s="525"/>
      <c r="M208" s="525"/>
      <c r="N208" s="525"/>
      <c r="O208" s="526"/>
    </row>
    <row r="209" spans="1:15">
      <c r="A209" s="193"/>
      <c r="B209" s="194"/>
      <c r="C209" s="194"/>
      <c r="D209" s="194"/>
      <c r="E209" s="194"/>
      <c r="F209" s="194"/>
      <c r="G209" s="194"/>
      <c r="H209" s="194"/>
      <c r="I209" s="194"/>
      <c r="J209" s="194"/>
      <c r="K209" s="194"/>
      <c r="L209" s="194"/>
      <c r="M209" s="194"/>
      <c r="N209" s="194"/>
      <c r="O209" s="195"/>
    </row>
    <row r="210" spans="1:15">
      <c r="A210" s="524" t="s">
        <v>283</v>
      </c>
      <c r="B210" s="525"/>
      <c r="C210" s="525"/>
      <c r="D210" s="525"/>
      <c r="E210" s="525"/>
      <c r="F210" s="525"/>
      <c r="G210" s="525"/>
      <c r="H210" s="525"/>
      <c r="I210" s="525"/>
      <c r="J210" s="525"/>
      <c r="K210" s="525"/>
      <c r="L210" s="525"/>
      <c r="M210" s="525"/>
      <c r="N210" s="525"/>
      <c r="O210" s="526"/>
    </row>
    <row r="211" spans="1:15">
      <c r="A211" s="193"/>
      <c r="B211" s="194"/>
      <c r="C211" s="194"/>
      <c r="D211" s="194"/>
      <c r="E211" s="194"/>
      <c r="F211" s="194"/>
      <c r="G211" s="194"/>
      <c r="H211" s="194"/>
      <c r="I211" s="194"/>
      <c r="J211" s="194"/>
      <c r="K211" s="194"/>
      <c r="L211" s="194"/>
      <c r="M211" s="194"/>
      <c r="N211" s="194"/>
      <c r="O211" s="195"/>
    </row>
    <row r="212" spans="1:15" ht="30" customHeight="1">
      <c r="A212" s="304" t="s">
        <v>230</v>
      </c>
      <c r="B212" s="304" t="s">
        <v>273</v>
      </c>
      <c r="C212" s="304">
        <v>3</v>
      </c>
      <c r="D212" s="304">
        <v>2</v>
      </c>
      <c r="E212" s="304">
        <v>1</v>
      </c>
      <c r="F212" s="304">
        <v>358</v>
      </c>
      <c r="G212" s="304" t="s">
        <v>220</v>
      </c>
      <c r="H212" s="304" t="s">
        <v>237</v>
      </c>
      <c r="I212" s="304" t="s">
        <v>248</v>
      </c>
      <c r="J212" s="304" t="s">
        <v>273</v>
      </c>
      <c r="K212" s="304" t="s">
        <v>706</v>
      </c>
      <c r="L212" s="304" t="s">
        <v>706</v>
      </c>
      <c r="M212" s="309">
        <v>725000</v>
      </c>
      <c r="N212" s="309">
        <v>0</v>
      </c>
      <c r="O212" s="309">
        <v>0</v>
      </c>
    </row>
    <row r="213" spans="1:15">
      <c r="A213" s="521"/>
      <c r="B213" s="522"/>
      <c r="C213" s="522"/>
      <c r="D213" s="522"/>
      <c r="E213" s="522"/>
      <c r="F213" s="522"/>
      <c r="G213" s="522"/>
      <c r="H213" s="522"/>
      <c r="I213" s="522"/>
      <c r="J213" s="522"/>
      <c r="K213" s="522"/>
      <c r="L213" s="522"/>
      <c r="M213" s="522"/>
      <c r="N213" s="522"/>
      <c r="O213" s="523"/>
    </row>
    <row r="214" spans="1:15">
      <c r="A214" s="524" t="s">
        <v>454</v>
      </c>
      <c r="B214" s="525"/>
      <c r="C214" s="525"/>
      <c r="D214" s="525"/>
      <c r="E214" s="525"/>
      <c r="F214" s="525"/>
      <c r="G214" s="525"/>
      <c r="H214" s="525"/>
      <c r="I214" s="525"/>
      <c r="J214" s="525"/>
      <c r="K214" s="525"/>
      <c r="L214" s="525"/>
      <c r="M214" s="525"/>
      <c r="N214" s="525"/>
      <c r="O214" s="526"/>
    </row>
    <row r="215" spans="1:15">
      <c r="A215" s="524" t="s">
        <v>450</v>
      </c>
      <c r="B215" s="525"/>
      <c r="C215" s="525"/>
      <c r="D215" s="525"/>
      <c r="E215" s="525"/>
      <c r="F215" s="525"/>
      <c r="G215" s="525"/>
      <c r="H215" s="525"/>
      <c r="I215" s="525"/>
      <c r="J215" s="525"/>
      <c r="K215" s="525"/>
      <c r="L215" s="525"/>
      <c r="M215" s="525"/>
      <c r="N215" s="525"/>
      <c r="O215" s="526"/>
    </row>
    <row r="216" spans="1:15">
      <c r="A216" s="193"/>
      <c r="B216" s="194"/>
      <c r="C216" s="194"/>
      <c r="D216" s="194"/>
      <c r="E216" s="194"/>
      <c r="F216" s="194"/>
      <c r="G216" s="194"/>
      <c r="H216" s="194"/>
      <c r="I216" s="194"/>
      <c r="J216" s="194"/>
      <c r="K216" s="194"/>
      <c r="L216" s="194"/>
      <c r="M216" s="194"/>
      <c r="N216" s="194"/>
      <c r="O216" s="195"/>
    </row>
    <row r="217" spans="1:15">
      <c r="A217" s="524" t="s">
        <v>283</v>
      </c>
      <c r="B217" s="525"/>
      <c r="C217" s="525"/>
      <c r="D217" s="525"/>
      <c r="E217" s="525"/>
      <c r="F217" s="525"/>
      <c r="G217" s="525"/>
      <c r="H217" s="525"/>
      <c r="I217" s="525"/>
      <c r="J217" s="525"/>
      <c r="K217" s="525"/>
      <c r="L217" s="525"/>
      <c r="M217" s="525"/>
      <c r="N217" s="525"/>
      <c r="O217" s="526"/>
    </row>
    <row r="218" spans="1:15">
      <c r="A218" s="193"/>
      <c r="B218" s="194"/>
      <c r="C218" s="194"/>
      <c r="D218" s="194"/>
      <c r="E218" s="194"/>
      <c r="F218" s="194"/>
      <c r="G218" s="194"/>
      <c r="H218" s="194"/>
      <c r="I218" s="194"/>
      <c r="J218" s="194"/>
      <c r="K218" s="194"/>
      <c r="L218" s="194"/>
      <c r="M218" s="194"/>
      <c r="N218" s="194"/>
      <c r="O218" s="195"/>
    </row>
    <row r="219" spans="1:15">
      <c r="A219" s="193"/>
      <c r="B219" s="194"/>
      <c r="C219" s="194"/>
      <c r="D219" s="194"/>
      <c r="E219" s="194"/>
      <c r="F219" s="194"/>
      <c r="G219" s="194"/>
      <c r="H219" s="194"/>
      <c r="I219" s="194"/>
      <c r="J219" s="194"/>
      <c r="K219" s="194"/>
      <c r="L219" s="194"/>
      <c r="M219" s="194"/>
      <c r="N219" s="194"/>
      <c r="O219" s="195"/>
    </row>
    <row r="220" spans="1:15">
      <c r="A220" s="530"/>
      <c r="B220" s="531"/>
      <c r="C220" s="531"/>
      <c r="D220" s="531"/>
      <c r="E220" s="531"/>
      <c r="F220" s="531"/>
      <c r="G220" s="531"/>
      <c r="H220" s="531"/>
      <c r="I220" s="531"/>
      <c r="J220" s="531"/>
      <c r="K220" s="531"/>
      <c r="L220" s="531"/>
      <c r="M220" s="531"/>
      <c r="N220" s="531"/>
      <c r="O220" s="532"/>
    </row>
    <row r="221" spans="1:15" ht="27.75" customHeight="1">
      <c r="A221" s="304" t="s">
        <v>230</v>
      </c>
      <c r="B221" s="304" t="s">
        <v>273</v>
      </c>
      <c r="C221" s="304">
        <v>3</v>
      </c>
      <c r="D221" s="304">
        <v>2</v>
      </c>
      <c r="E221" s="304">
        <v>1</v>
      </c>
      <c r="F221" s="304">
        <v>360</v>
      </c>
      <c r="G221" s="304" t="s">
        <v>220</v>
      </c>
      <c r="H221" s="304" t="s">
        <v>238</v>
      </c>
      <c r="I221" s="304" t="s">
        <v>250</v>
      </c>
      <c r="J221" s="304" t="s">
        <v>268</v>
      </c>
      <c r="K221" s="304" t="s">
        <v>706</v>
      </c>
      <c r="L221" s="304" t="s">
        <v>706</v>
      </c>
      <c r="M221" s="309">
        <v>15047292</v>
      </c>
      <c r="N221" s="309">
        <v>15333.41</v>
      </c>
      <c r="O221" s="309">
        <v>15333.41</v>
      </c>
    </row>
    <row r="222" spans="1:15">
      <c r="A222" s="521"/>
      <c r="B222" s="522"/>
      <c r="C222" s="522"/>
      <c r="D222" s="522"/>
      <c r="E222" s="522"/>
      <c r="F222" s="522"/>
      <c r="G222" s="522"/>
      <c r="H222" s="522"/>
      <c r="I222" s="522"/>
      <c r="J222" s="522"/>
      <c r="K222" s="522"/>
      <c r="L222" s="522"/>
      <c r="M222" s="522"/>
      <c r="N222" s="522"/>
      <c r="O222" s="523"/>
    </row>
    <row r="223" spans="1:15">
      <c r="A223" s="524" t="s">
        <v>455</v>
      </c>
      <c r="B223" s="525"/>
      <c r="C223" s="525"/>
      <c r="D223" s="525"/>
      <c r="E223" s="525"/>
      <c r="F223" s="525"/>
      <c r="G223" s="525"/>
      <c r="H223" s="525"/>
      <c r="I223" s="525"/>
      <c r="J223" s="525"/>
      <c r="K223" s="525"/>
      <c r="L223" s="525"/>
      <c r="M223" s="525"/>
      <c r="N223" s="525"/>
      <c r="O223" s="526"/>
    </row>
    <row r="224" spans="1:15">
      <c r="A224" s="193"/>
      <c r="B224" s="194"/>
      <c r="C224" s="194"/>
      <c r="D224" s="194"/>
      <c r="E224" s="194"/>
      <c r="F224" s="194"/>
      <c r="G224" s="194"/>
      <c r="H224" s="194"/>
      <c r="I224" s="194"/>
      <c r="J224" s="194"/>
      <c r="K224" s="194"/>
      <c r="L224" s="194"/>
      <c r="M224" s="194"/>
      <c r="N224" s="194"/>
      <c r="O224" s="195"/>
    </row>
    <row r="225" spans="1:15">
      <c r="A225" s="524" t="s">
        <v>450</v>
      </c>
      <c r="B225" s="525"/>
      <c r="C225" s="525"/>
      <c r="D225" s="525"/>
      <c r="E225" s="525"/>
      <c r="F225" s="525"/>
      <c r="G225" s="525"/>
      <c r="H225" s="525"/>
      <c r="I225" s="525"/>
      <c r="J225" s="525"/>
      <c r="K225" s="525"/>
      <c r="L225" s="525"/>
      <c r="M225" s="525"/>
      <c r="N225" s="525"/>
      <c r="O225" s="526"/>
    </row>
    <row r="226" spans="1:15">
      <c r="A226" s="524" t="s">
        <v>283</v>
      </c>
      <c r="B226" s="525"/>
      <c r="C226" s="525"/>
      <c r="D226" s="525"/>
      <c r="E226" s="525"/>
      <c r="F226" s="525"/>
      <c r="G226" s="525"/>
      <c r="H226" s="525"/>
      <c r="I226" s="525"/>
      <c r="J226" s="525"/>
      <c r="K226" s="525"/>
      <c r="L226" s="525"/>
      <c r="M226" s="525"/>
      <c r="N226" s="525"/>
      <c r="O226" s="526"/>
    </row>
    <row r="227" spans="1:15">
      <c r="A227" s="193"/>
      <c r="B227" s="194"/>
      <c r="C227" s="194"/>
      <c r="D227" s="194"/>
      <c r="E227" s="194"/>
      <c r="F227" s="194"/>
      <c r="G227" s="194"/>
      <c r="H227" s="194"/>
      <c r="I227" s="194"/>
      <c r="J227" s="194"/>
      <c r="K227" s="194"/>
      <c r="L227" s="194"/>
      <c r="M227" s="194"/>
      <c r="N227" s="194"/>
      <c r="O227" s="195"/>
    </row>
    <row r="228" spans="1:15">
      <c r="A228" s="193"/>
      <c r="B228" s="194"/>
      <c r="C228" s="194"/>
      <c r="D228" s="194"/>
      <c r="E228" s="194"/>
      <c r="F228" s="194"/>
      <c r="G228" s="194"/>
      <c r="H228" s="194"/>
      <c r="I228" s="194"/>
      <c r="J228" s="194"/>
      <c r="K228" s="194"/>
      <c r="L228" s="194"/>
      <c r="M228" s="194"/>
      <c r="N228" s="194"/>
      <c r="O228" s="195"/>
    </row>
    <row r="229" spans="1:15">
      <c r="A229" s="530"/>
      <c r="B229" s="531"/>
      <c r="C229" s="531"/>
      <c r="D229" s="531"/>
      <c r="E229" s="531"/>
      <c r="F229" s="531"/>
      <c r="G229" s="531"/>
      <c r="H229" s="531"/>
      <c r="I229" s="531"/>
      <c r="J229" s="531"/>
      <c r="K229" s="531"/>
      <c r="L229" s="531"/>
      <c r="M229" s="531"/>
      <c r="N229" s="531"/>
      <c r="O229" s="532"/>
    </row>
    <row r="230" spans="1:15" ht="25.5">
      <c r="A230" s="304" t="s">
        <v>230</v>
      </c>
      <c r="B230" s="304" t="s">
        <v>273</v>
      </c>
      <c r="C230" s="304">
        <v>3</v>
      </c>
      <c r="D230" s="304">
        <v>2</v>
      </c>
      <c r="E230" s="304">
        <v>1</v>
      </c>
      <c r="F230" s="304">
        <v>361</v>
      </c>
      <c r="G230" s="304" t="s">
        <v>220</v>
      </c>
      <c r="H230" s="304" t="s">
        <v>239</v>
      </c>
      <c r="I230" s="304" t="s">
        <v>248</v>
      </c>
      <c r="J230" s="304" t="s">
        <v>274</v>
      </c>
      <c r="K230" s="304" t="s">
        <v>715</v>
      </c>
      <c r="L230" s="304" t="s">
        <v>715</v>
      </c>
      <c r="M230" s="309">
        <v>50194169</v>
      </c>
      <c r="N230" s="309">
        <v>7979975.8300000001</v>
      </c>
      <c r="O230" s="309">
        <v>7979975.8300000001</v>
      </c>
    </row>
    <row r="231" spans="1:15">
      <c r="A231" s="521"/>
      <c r="B231" s="522"/>
      <c r="C231" s="522"/>
      <c r="D231" s="522"/>
      <c r="E231" s="522"/>
      <c r="F231" s="522"/>
      <c r="G231" s="522"/>
      <c r="H231" s="522"/>
      <c r="I231" s="522"/>
      <c r="J231" s="522"/>
      <c r="K231" s="522"/>
      <c r="L231" s="522"/>
      <c r="M231" s="522"/>
      <c r="N231" s="522"/>
      <c r="O231" s="523"/>
    </row>
    <row r="232" spans="1:15" ht="48" customHeight="1">
      <c r="A232" s="527" t="s">
        <v>456</v>
      </c>
      <c r="B232" s="528"/>
      <c r="C232" s="528"/>
      <c r="D232" s="528"/>
      <c r="E232" s="528"/>
      <c r="F232" s="528"/>
      <c r="G232" s="528"/>
      <c r="H232" s="528"/>
      <c r="I232" s="528"/>
      <c r="J232" s="528"/>
      <c r="K232" s="528"/>
      <c r="L232" s="528"/>
      <c r="M232" s="528"/>
      <c r="N232" s="528"/>
      <c r="O232" s="529"/>
    </row>
    <row r="233" spans="1:15">
      <c r="A233" s="193"/>
      <c r="B233" s="194"/>
      <c r="C233" s="194"/>
      <c r="D233" s="194"/>
      <c r="E233" s="194"/>
      <c r="F233" s="194"/>
      <c r="G233" s="194"/>
      <c r="H233" s="194"/>
      <c r="I233" s="194"/>
      <c r="J233" s="194"/>
      <c r="K233" s="194"/>
      <c r="L233" s="194"/>
      <c r="M233" s="194"/>
      <c r="N233" s="194"/>
      <c r="O233" s="195"/>
    </row>
    <row r="234" spans="1:15">
      <c r="A234" s="524" t="s">
        <v>457</v>
      </c>
      <c r="B234" s="525"/>
      <c r="C234" s="525"/>
      <c r="D234" s="525"/>
      <c r="E234" s="525"/>
      <c r="F234" s="525"/>
      <c r="G234" s="525"/>
      <c r="H234" s="525"/>
      <c r="I234" s="525"/>
      <c r="J234" s="525"/>
      <c r="K234" s="525"/>
      <c r="L234" s="525"/>
      <c r="M234" s="525"/>
      <c r="N234" s="525"/>
      <c r="O234" s="526"/>
    </row>
    <row r="235" spans="1:15">
      <c r="A235" s="524" t="s">
        <v>283</v>
      </c>
      <c r="B235" s="525"/>
      <c r="C235" s="525"/>
      <c r="D235" s="525"/>
      <c r="E235" s="525"/>
      <c r="F235" s="525"/>
      <c r="G235" s="525"/>
      <c r="H235" s="525"/>
      <c r="I235" s="525"/>
      <c r="J235" s="525"/>
      <c r="K235" s="525"/>
      <c r="L235" s="525"/>
      <c r="M235" s="525"/>
      <c r="N235" s="525"/>
      <c r="O235" s="526"/>
    </row>
    <row r="236" spans="1:15">
      <c r="A236" s="193"/>
      <c r="B236" s="194"/>
      <c r="C236" s="194"/>
      <c r="D236" s="194"/>
      <c r="E236" s="194"/>
      <c r="F236" s="194"/>
      <c r="G236" s="194"/>
      <c r="H236" s="194"/>
      <c r="I236" s="194"/>
      <c r="J236" s="194"/>
      <c r="K236" s="194"/>
      <c r="L236" s="194"/>
      <c r="M236" s="194"/>
      <c r="N236" s="194"/>
      <c r="O236" s="195"/>
    </row>
    <row r="237" spans="1:15" ht="25.5">
      <c r="A237" s="304" t="s">
        <v>230</v>
      </c>
      <c r="B237" s="304" t="s">
        <v>273</v>
      </c>
      <c r="C237" s="304">
        <v>3</v>
      </c>
      <c r="D237" s="304">
        <v>2</v>
      </c>
      <c r="E237" s="304">
        <v>1</v>
      </c>
      <c r="F237" s="304">
        <v>363</v>
      </c>
      <c r="G237" s="304" t="s">
        <v>220</v>
      </c>
      <c r="H237" s="304" t="s">
        <v>240</v>
      </c>
      <c r="I237" s="304" t="s">
        <v>248</v>
      </c>
      <c r="J237" s="304" t="s">
        <v>197</v>
      </c>
      <c r="K237" s="304" t="s">
        <v>706</v>
      </c>
      <c r="L237" s="304" t="s">
        <v>706</v>
      </c>
      <c r="M237" s="309">
        <v>3555000</v>
      </c>
      <c r="N237" s="309">
        <v>0</v>
      </c>
      <c r="O237" s="309">
        <v>0</v>
      </c>
    </row>
    <row r="238" spans="1:15">
      <c r="A238" s="521"/>
      <c r="B238" s="522"/>
      <c r="C238" s="522"/>
      <c r="D238" s="522"/>
      <c r="E238" s="522"/>
      <c r="F238" s="522"/>
      <c r="G238" s="522"/>
      <c r="H238" s="522"/>
      <c r="I238" s="522"/>
      <c r="J238" s="522"/>
      <c r="K238" s="522"/>
      <c r="L238" s="522"/>
      <c r="M238" s="522"/>
      <c r="N238" s="522"/>
      <c r="O238" s="523"/>
    </row>
    <row r="239" spans="1:15" ht="33" customHeight="1">
      <c r="A239" s="527" t="s">
        <v>458</v>
      </c>
      <c r="B239" s="528"/>
      <c r="C239" s="528"/>
      <c r="D239" s="528"/>
      <c r="E239" s="528"/>
      <c r="F239" s="528"/>
      <c r="G239" s="528"/>
      <c r="H239" s="528"/>
      <c r="I239" s="528"/>
      <c r="J239" s="528"/>
      <c r="K239" s="528"/>
      <c r="L239" s="528"/>
      <c r="M239" s="528"/>
      <c r="N239" s="528"/>
      <c r="O239" s="529"/>
    </row>
    <row r="240" spans="1:15">
      <c r="A240" s="193"/>
      <c r="B240" s="194"/>
      <c r="C240" s="194"/>
      <c r="D240" s="194"/>
      <c r="E240" s="194"/>
      <c r="F240" s="194"/>
      <c r="G240" s="194"/>
      <c r="H240" s="194"/>
      <c r="I240" s="194"/>
      <c r="J240" s="194"/>
      <c r="K240" s="194"/>
      <c r="L240" s="194"/>
      <c r="M240" s="194"/>
      <c r="N240" s="194"/>
      <c r="O240" s="195"/>
    </row>
    <row r="241" spans="1:15">
      <c r="A241" s="524" t="s">
        <v>447</v>
      </c>
      <c r="B241" s="525"/>
      <c r="C241" s="525"/>
      <c r="D241" s="525"/>
      <c r="E241" s="525"/>
      <c r="F241" s="525"/>
      <c r="G241" s="525"/>
      <c r="H241" s="525"/>
      <c r="I241" s="525"/>
      <c r="J241" s="525"/>
      <c r="K241" s="525"/>
      <c r="L241" s="525"/>
      <c r="M241" s="525"/>
      <c r="N241" s="525"/>
      <c r="O241" s="526"/>
    </row>
    <row r="242" spans="1:15">
      <c r="A242" s="524" t="s">
        <v>283</v>
      </c>
      <c r="B242" s="525"/>
      <c r="C242" s="525"/>
      <c r="D242" s="525"/>
      <c r="E242" s="525"/>
      <c r="F242" s="525"/>
      <c r="G242" s="525"/>
      <c r="H242" s="525"/>
      <c r="I242" s="525"/>
      <c r="J242" s="525"/>
      <c r="K242" s="525"/>
      <c r="L242" s="525"/>
      <c r="M242" s="525"/>
      <c r="N242" s="525"/>
      <c r="O242" s="526"/>
    </row>
    <row r="243" spans="1:15">
      <c r="A243" s="193"/>
      <c r="B243" s="194"/>
      <c r="C243" s="194"/>
      <c r="D243" s="194"/>
      <c r="E243" s="194"/>
      <c r="F243" s="194"/>
      <c r="G243" s="194"/>
      <c r="H243" s="194"/>
      <c r="I243" s="194"/>
      <c r="J243" s="194"/>
      <c r="K243" s="194"/>
      <c r="L243" s="194"/>
      <c r="M243" s="194"/>
      <c r="N243" s="194"/>
      <c r="O243" s="195"/>
    </row>
    <row r="244" spans="1:15">
      <c r="A244" s="193"/>
      <c r="B244" s="194"/>
      <c r="C244" s="194"/>
      <c r="D244" s="194"/>
      <c r="E244" s="194"/>
      <c r="F244" s="194"/>
      <c r="G244" s="194"/>
      <c r="H244" s="194"/>
      <c r="I244" s="194"/>
      <c r="J244" s="194"/>
      <c r="K244" s="194"/>
      <c r="L244" s="194"/>
      <c r="M244" s="194"/>
      <c r="N244" s="194"/>
      <c r="O244" s="195"/>
    </row>
    <row r="245" spans="1:15">
      <c r="A245" s="530"/>
      <c r="B245" s="531"/>
      <c r="C245" s="531"/>
      <c r="D245" s="531"/>
      <c r="E245" s="531"/>
      <c r="F245" s="531"/>
      <c r="G245" s="531"/>
      <c r="H245" s="531"/>
      <c r="I245" s="531"/>
      <c r="J245" s="531"/>
      <c r="K245" s="531"/>
      <c r="L245" s="531"/>
      <c r="M245" s="531"/>
      <c r="N245" s="531"/>
      <c r="O245" s="532"/>
    </row>
    <row r="246" spans="1:15" ht="25.5">
      <c r="A246" s="304" t="s">
        <v>230</v>
      </c>
      <c r="B246" s="304" t="s">
        <v>279</v>
      </c>
      <c r="C246" s="304">
        <v>3</v>
      </c>
      <c r="D246" s="304">
        <v>2</v>
      </c>
      <c r="E246" s="304">
        <v>1</v>
      </c>
      <c r="F246" s="304">
        <v>364</v>
      </c>
      <c r="G246" s="304" t="s">
        <v>206</v>
      </c>
      <c r="H246" s="304" t="s">
        <v>241</v>
      </c>
      <c r="I246" s="304" t="s">
        <v>248</v>
      </c>
      <c r="J246" s="304" t="s">
        <v>258</v>
      </c>
      <c r="K246" s="304" t="s">
        <v>300</v>
      </c>
      <c r="L246" s="304" t="s">
        <v>300</v>
      </c>
      <c r="M246" s="309">
        <v>22758649</v>
      </c>
      <c r="N246" s="309">
        <v>2988501.17</v>
      </c>
      <c r="O246" s="304">
        <v>2923501.17</v>
      </c>
    </row>
    <row r="247" spans="1:15">
      <c r="A247" s="521"/>
      <c r="B247" s="522"/>
      <c r="C247" s="522"/>
      <c r="D247" s="522"/>
      <c r="E247" s="522"/>
      <c r="F247" s="522"/>
      <c r="G247" s="522"/>
      <c r="H247" s="522"/>
      <c r="I247" s="522"/>
      <c r="J247" s="522"/>
      <c r="K247" s="522"/>
      <c r="L247" s="522"/>
      <c r="M247" s="522"/>
      <c r="N247" s="522"/>
      <c r="O247" s="523"/>
    </row>
    <row r="248" spans="1:15">
      <c r="A248" s="524" t="s">
        <v>137</v>
      </c>
      <c r="B248" s="525"/>
      <c r="C248" s="525"/>
      <c r="D248" s="525"/>
      <c r="E248" s="525"/>
      <c r="F248" s="525"/>
      <c r="G248" s="525"/>
      <c r="H248" s="525"/>
      <c r="I248" s="525"/>
      <c r="J248" s="525"/>
      <c r="K248" s="525"/>
      <c r="L248" s="525"/>
      <c r="M248" s="525"/>
      <c r="N248" s="525"/>
      <c r="O248" s="526"/>
    </row>
    <row r="249" spans="1:15">
      <c r="A249" s="193"/>
      <c r="B249" s="194"/>
      <c r="C249" s="194"/>
      <c r="D249" s="194"/>
      <c r="E249" s="194"/>
      <c r="F249" s="194"/>
      <c r="G249" s="194"/>
      <c r="H249" s="194"/>
      <c r="I249" s="194"/>
      <c r="J249" s="194"/>
      <c r="K249" s="194"/>
      <c r="L249" s="194"/>
      <c r="M249" s="194"/>
      <c r="N249" s="194"/>
      <c r="O249" s="195"/>
    </row>
    <row r="250" spans="1:15" ht="30" customHeight="1">
      <c r="A250" s="527" t="s">
        <v>791</v>
      </c>
      <c r="B250" s="528"/>
      <c r="C250" s="528"/>
      <c r="D250" s="528"/>
      <c r="E250" s="528"/>
      <c r="F250" s="528"/>
      <c r="G250" s="528"/>
      <c r="H250" s="528"/>
      <c r="I250" s="528"/>
      <c r="J250" s="528"/>
      <c r="K250" s="528"/>
      <c r="L250" s="528"/>
      <c r="M250" s="528"/>
      <c r="N250" s="528"/>
      <c r="O250" s="529"/>
    </row>
    <row r="251" spans="1:15">
      <c r="A251" s="524" t="s">
        <v>283</v>
      </c>
      <c r="B251" s="525"/>
      <c r="C251" s="525"/>
      <c r="D251" s="525"/>
      <c r="E251" s="525"/>
      <c r="F251" s="525"/>
      <c r="G251" s="525"/>
      <c r="H251" s="525"/>
      <c r="I251" s="525"/>
      <c r="J251" s="525"/>
      <c r="K251" s="525"/>
      <c r="L251" s="525"/>
      <c r="M251" s="525"/>
      <c r="N251" s="525"/>
      <c r="O251" s="526"/>
    </row>
    <row r="252" spans="1:15">
      <c r="A252" s="530"/>
      <c r="B252" s="531"/>
      <c r="C252" s="531"/>
      <c r="D252" s="531"/>
      <c r="E252" s="531"/>
      <c r="F252" s="531"/>
      <c r="G252" s="531"/>
      <c r="H252" s="531"/>
      <c r="I252" s="531"/>
      <c r="J252" s="531"/>
      <c r="K252" s="531"/>
      <c r="L252" s="531"/>
      <c r="M252" s="531"/>
      <c r="N252" s="531"/>
      <c r="O252" s="532"/>
    </row>
    <row r="253" spans="1:15" ht="25.5">
      <c r="A253" s="146" t="s">
        <v>230</v>
      </c>
      <c r="B253" s="146" t="s">
        <v>273</v>
      </c>
      <c r="C253" s="146">
        <v>3</v>
      </c>
      <c r="D253" s="146">
        <v>7</v>
      </c>
      <c r="E253" s="146">
        <v>1</v>
      </c>
      <c r="F253" s="146">
        <v>372</v>
      </c>
      <c r="G253" s="146" t="s">
        <v>206</v>
      </c>
      <c r="H253" s="146" t="s">
        <v>242</v>
      </c>
      <c r="I253" s="146" t="s">
        <v>249</v>
      </c>
      <c r="J253" s="146" t="s">
        <v>275</v>
      </c>
      <c r="K253" s="146" t="s">
        <v>714</v>
      </c>
      <c r="L253" s="146" t="s">
        <v>714</v>
      </c>
      <c r="M253" s="310">
        <v>3638948</v>
      </c>
      <c r="N253" s="310">
        <v>395482</v>
      </c>
      <c r="O253" s="310">
        <v>395482</v>
      </c>
    </row>
    <row r="254" spans="1:15">
      <c r="A254" s="521"/>
      <c r="B254" s="522"/>
      <c r="C254" s="522"/>
      <c r="D254" s="522"/>
      <c r="E254" s="522"/>
      <c r="F254" s="522"/>
      <c r="G254" s="522"/>
      <c r="H254" s="522"/>
      <c r="I254" s="522"/>
      <c r="J254" s="522"/>
      <c r="K254" s="522"/>
      <c r="L254" s="522"/>
      <c r="M254" s="522"/>
      <c r="N254" s="522"/>
      <c r="O254" s="523"/>
    </row>
    <row r="255" spans="1:15">
      <c r="A255" s="524" t="s">
        <v>137</v>
      </c>
      <c r="B255" s="525"/>
      <c r="C255" s="525"/>
      <c r="D255" s="525"/>
      <c r="E255" s="525"/>
      <c r="F255" s="525"/>
      <c r="G255" s="525"/>
      <c r="H255" s="525"/>
      <c r="I255" s="525"/>
      <c r="J255" s="525"/>
      <c r="K255" s="525"/>
      <c r="L255" s="525"/>
      <c r="M255" s="525"/>
      <c r="N255" s="525"/>
      <c r="O255" s="526"/>
    </row>
    <row r="256" spans="1:15">
      <c r="A256" s="193"/>
      <c r="B256" s="194"/>
      <c r="C256" s="194"/>
      <c r="D256" s="194"/>
      <c r="E256" s="194"/>
      <c r="F256" s="194"/>
      <c r="G256" s="194"/>
      <c r="H256" s="194"/>
      <c r="I256" s="194"/>
      <c r="J256" s="194"/>
      <c r="K256" s="194"/>
      <c r="L256" s="194"/>
      <c r="M256" s="194"/>
      <c r="N256" s="194"/>
      <c r="O256" s="195"/>
    </row>
    <row r="257" spans="1:15" ht="26.25" customHeight="1">
      <c r="A257" s="527" t="s">
        <v>791</v>
      </c>
      <c r="B257" s="528"/>
      <c r="C257" s="528"/>
      <c r="D257" s="528"/>
      <c r="E257" s="528"/>
      <c r="F257" s="528"/>
      <c r="G257" s="528"/>
      <c r="H257" s="528"/>
      <c r="I257" s="528"/>
      <c r="J257" s="528"/>
      <c r="K257" s="528"/>
      <c r="L257" s="528"/>
      <c r="M257" s="528"/>
      <c r="N257" s="528"/>
      <c r="O257" s="529"/>
    </row>
    <row r="258" spans="1:15" ht="27.75" customHeight="1">
      <c r="A258" s="524" t="s">
        <v>283</v>
      </c>
      <c r="B258" s="525"/>
      <c r="C258" s="525"/>
      <c r="D258" s="525"/>
      <c r="E258" s="525"/>
      <c r="F258" s="525"/>
      <c r="G258" s="525"/>
      <c r="H258" s="525"/>
      <c r="I258" s="525"/>
      <c r="J258" s="525"/>
      <c r="K258" s="525"/>
      <c r="L258" s="525"/>
      <c r="M258" s="525"/>
      <c r="N258" s="525"/>
      <c r="O258" s="526"/>
    </row>
    <row r="259" spans="1:15" ht="27.75" customHeight="1">
      <c r="A259" s="304" t="s">
        <v>230</v>
      </c>
      <c r="B259" s="304" t="s">
        <v>273</v>
      </c>
      <c r="C259" s="304">
        <v>3</v>
      </c>
      <c r="D259" s="304">
        <v>7</v>
      </c>
      <c r="E259" s="304">
        <v>1</v>
      </c>
      <c r="F259" s="304">
        <v>373</v>
      </c>
      <c r="G259" s="304" t="s">
        <v>243</v>
      </c>
      <c r="H259" s="304" t="s">
        <v>244</v>
      </c>
      <c r="I259" s="304" t="s">
        <v>248</v>
      </c>
      <c r="J259" s="304" t="s">
        <v>276</v>
      </c>
      <c r="K259" s="304" t="s">
        <v>297</v>
      </c>
      <c r="L259" s="304" t="s">
        <v>297</v>
      </c>
      <c r="M259" s="309">
        <v>2671854</v>
      </c>
      <c r="N259" s="309">
        <v>208176</v>
      </c>
      <c r="O259" s="309">
        <v>208176</v>
      </c>
    </row>
    <row r="260" spans="1:15">
      <c r="A260" s="521"/>
      <c r="B260" s="522"/>
      <c r="C260" s="522"/>
      <c r="D260" s="522"/>
      <c r="E260" s="522"/>
      <c r="F260" s="522"/>
      <c r="G260" s="522"/>
      <c r="H260" s="522"/>
      <c r="I260" s="522"/>
      <c r="J260" s="522"/>
      <c r="K260" s="522"/>
      <c r="L260" s="522"/>
      <c r="M260" s="522"/>
      <c r="N260" s="522"/>
      <c r="O260" s="523"/>
    </row>
    <row r="261" spans="1:15">
      <c r="A261" s="533" t="s">
        <v>295</v>
      </c>
      <c r="B261" s="534"/>
      <c r="C261" s="534"/>
      <c r="D261" s="534"/>
      <c r="E261" s="534"/>
      <c r="F261" s="534"/>
      <c r="G261" s="534"/>
      <c r="H261" s="534"/>
      <c r="I261" s="534"/>
      <c r="J261" s="534"/>
      <c r="K261" s="534"/>
      <c r="L261" s="534"/>
      <c r="M261" s="534"/>
      <c r="N261" s="534"/>
      <c r="O261" s="535"/>
    </row>
    <row r="262" spans="1:15">
      <c r="A262" s="193"/>
      <c r="B262" s="194"/>
      <c r="C262" s="194"/>
      <c r="D262" s="194"/>
      <c r="E262" s="194"/>
      <c r="F262" s="194"/>
      <c r="G262" s="194"/>
      <c r="H262" s="194"/>
      <c r="I262" s="194"/>
      <c r="J262" s="194"/>
      <c r="K262" s="194"/>
      <c r="L262" s="194"/>
      <c r="M262" s="194"/>
      <c r="N262" s="194"/>
      <c r="O262" s="195"/>
    </row>
    <row r="263" spans="1:15">
      <c r="A263" s="524" t="s">
        <v>138</v>
      </c>
      <c r="B263" s="525"/>
      <c r="C263" s="525"/>
      <c r="D263" s="525"/>
      <c r="E263" s="525"/>
      <c r="F263" s="525"/>
      <c r="G263" s="525"/>
      <c r="H263" s="525"/>
      <c r="I263" s="525"/>
      <c r="J263" s="525"/>
      <c r="K263" s="525"/>
      <c r="L263" s="525"/>
      <c r="M263" s="525"/>
      <c r="N263" s="525"/>
      <c r="O263" s="526"/>
    </row>
    <row r="264" spans="1:15">
      <c r="A264" s="536" t="s">
        <v>296</v>
      </c>
      <c r="B264" s="537"/>
      <c r="C264" s="537"/>
      <c r="D264" s="537"/>
      <c r="E264" s="537"/>
      <c r="F264" s="537"/>
      <c r="G264" s="537"/>
      <c r="H264" s="537"/>
      <c r="I264" s="537"/>
      <c r="J264" s="537"/>
      <c r="K264" s="537"/>
      <c r="L264" s="537"/>
      <c r="M264" s="537"/>
      <c r="N264" s="537"/>
      <c r="O264" s="538"/>
    </row>
    <row r="265" spans="1:15">
      <c r="A265" s="524" t="s">
        <v>283</v>
      </c>
      <c r="B265" s="525"/>
      <c r="C265" s="525"/>
      <c r="D265" s="525"/>
      <c r="E265" s="525"/>
      <c r="F265" s="525"/>
      <c r="G265" s="525"/>
      <c r="H265" s="525"/>
      <c r="I265" s="525"/>
      <c r="J265" s="525"/>
      <c r="K265" s="525"/>
      <c r="L265" s="525"/>
      <c r="M265" s="525"/>
      <c r="N265" s="525"/>
      <c r="O265" s="526"/>
    </row>
    <row r="266" spans="1:15">
      <c r="A266" s="193"/>
      <c r="B266" s="194"/>
      <c r="C266" s="194"/>
      <c r="D266" s="194"/>
      <c r="E266" s="194"/>
      <c r="F266" s="194"/>
      <c r="G266" s="194"/>
      <c r="H266" s="194"/>
      <c r="I266" s="194"/>
      <c r="J266" s="194"/>
      <c r="K266" s="194"/>
      <c r="L266" s="194"/>
      <c r="M266" s="194"/>
      <c r="N266" s="194"/>
      <c r="O266" s="195"/>
    </row>
    <row r="267" spans="1:15">
      <c r="A267" s="193"/>
      <c r="B267" s="194"/>
      <c r="C267" s="194"/>
      <c r="D267" s="194"/>
      <c r="E267" s="194"/>
      <c r="F267" s="194"/>
      <c r="G267" s="194"/>
      <c r="H267" s="194"/>
      <c r="I267" s="194"/>
      <c r="J267" s="194"/>
      <c r="K267" s="194"/>
      <c r="L267" s="194"/>
      <c r="M267" s="194"/>
      <c r="N267" s="194"/>
      <c r="O267" s="195"/>
    </row>
    <row r="268" spans="1:15">
      <c r="A268" s="530"/>
      <c r="B268" s="531"/>
      <c r="C268" s="531"/>
      <c r="D268" s="531"/>
      <c r="E268" s="531"/>
      <c r="F268" s="531"/>
      <c r="G268" s="531"/>
      <c r="H268" s="531"/>
      <c r="I268" s="531"/>
      <c r="J268" s="531"/>
      <c r="K268" s="531"/>
      <c r="L268" s="531"/>
      <c r="M268" s="531"/>
      <c r="N268" s="531"/>
      <c r="O268" s="532"/>
    </row>
    <row r="269" spans="1:15" ht="27" customHeight="1">
      <c r="A269" s="304" t="s">
        <v>230</v>
      </c>
      <c r="B269" s="304" t="s">
        <v>273</v>
      </c>
      <c r="C269" s="304">
        <v>3</v>
      </c>
      <c r="D269" s="304">
        <v>7</v>
      </c>
      <c r="E269" s="304">
        <v>1</v>
      </c>
      <c r="F269" s="304">
        <v>374</v>
      </c>
      <c r="G269" s="304" t="s">
        <v>220</v>
      </c>
      <c r="H269" s="304" t="s">
        <v>245</v>
      </c>
      <c r="I269" s="304" t="s">
        <v>200</v>
      </c>
      <c r="J269" s="304" t="s">
        <v>277</v>
      </c>
      <c r="K269" s="304" t="s">
        <v>706</v>
      </c>
      <c r="L269" s="304" t="s">
        <v>706</v>
      </c>
      <c r="M269" s="309">
        <v>2000000</v>
      </c>
      <c r="N269" s="309">
        <v>0</v>
      </c>
      <c r="O269" s="309">
        <v>0</v>
      </c>
    </row>
    <row r="270" spans="1:15">
      <c r="A270" s="521"/>
      <c r="B270" s="522"/>
      <c r="C270" s="522"/>
      <c r="D270" s="522"/>
      <c r="E270" s="522"/>
      <c r="F270" s="522"/>
      <c r="G270" s="522"/>
      <c r="H270" s="522"/>
      <c r="I270" s="522"/>
      <c r="J270" s="522"/>
      <c r="K270" s="522"/>
      <c r="L270" s="522"/>
      <c r="M270" s="522"/>
      <c r="N270" s="522"/>
      <c r="O270" s="523"/>
    </row>
    <row r="271" spans="1:15">
      <c r="A271" s="524" t="s">
        <v>462</v>
      </c>
      <c r="B271" s="525"/>
      <c r="C271" s="525"/>
      <c r="D271" s="525"/>
      <c r="E271" s="525"/>
      <c r="F271" s="525"/>
      <c r="G271" s="525"/>
      <c r="H271" s="525"/>
      <c r="I271" s="525"/>
      <c r="J271" s="525"/>
      <c r="K271" s="525"/>
      <c r="L271" s="525"/>
      <c r="M271" s="525"/>
      <c r="N271" s="525"/>
      <c r="O271" s="526"/>
    </row>
    <row r="272" spans="1:15">
      <c r="A272" s="193"/>
      <c r="B272" s="194"/>
      <c r="C272" s="194"/>
      <c r="D272" s="194"/>
      <c r="E272" s="194"/>
      <c r="F272" s="194"/>
      <c r="G272" s="194"/>
      <c r="H272" s="194"/>
      <c r="I272" s="194"/>
      <c r="J272" s="194"/>
      <c r="K272" s="194"/>
      <c r="L272" s="194"/>
      <c r="M272" s="194"/>
      <c r="N272" s="194"/>
      <c r="O272" s="195"/>
    </row>
    <row r="273" spans="1:15">
      <c r="A273" s="524" t="s">
        <v>450</v>
      </c>
      <c r="B273" s="525"/>
      <c r="C273" s="525"/>
      <c r="D273" s="525"/>
      <c r="E273" s="525"/>
      <c r="F273" s="525"/>
      <c r="G273" s="525"/>
      <c r="H273" s="525"/>
      <c r="I273" s="525"/>
      <c r="J273" s="525"/>
      <c r="K273" s="525"/>
      <c r="L273" s="525"/>
      <c r="M273" s="525"/>
      <c r="N273" s="525"/>
      <c r="O273" s="526"/>
    </row>
    <row r="274" spans="1:15">
      <c r="A274" s="524" t="s">
        <v>283</v>
      </c>
      <c r="B274" s="525"/>
      <c r="C274" s="525"/>
      <c r="D274" s="525"/>
      <c r="E274" s="525"/>
      <c r="F274" s="525"/>
      <c r="G274" s="525"/>
      <c r="H274" s="525"/>
      <c r="I274" s="525"/>
      <c r="J274" s="525"/>
      <c r="K274" s="525"/>
      <c r="L274" s="525"/>
      <c r="M274" s="525"/>
      <c r="N274" s="525"/>
      <c r="O274" s="526"/>
    </row>
    <row r="275" spans="1:15">
      <c r="A275" s="193"/>
      <c r="B275" s="194"/>
      <c r="C275" s="194"/>
      <c r="D275" s="194"/>
      <c r="E275" s="194"/>
      <c r="F275" s="194"/>
      <c r="G275" s="194"/>
      <c r="H275" s="194"/>
      <c r="I275" s="194"/>
      <c r="J275" s="194"/>
      <c r="K275" s="194"/>
      <c r="L275" s="194"/>
      <c r="M275" s="194"/>
      <c r="N275" s="194"/>
      <c r="O275" s="195"/>
    </row>
    <row r="276" spans="1:15" ht="25.5">
      <c r="A276" s="304" t="s">
        <v>230</v>
      </c>
      <c r="B276" s="304" t="s">
        <v>273</v>
      </c>
      <c r="C276" s="304">
        <v>3</v>
      </c>
      <c r="D276" s="304">
        <v>7</v>
      </c>
      <c r="E276" s="304">
        <v>1</v>
      </c>
      <c r="F276" s="304">
        <v>375</v>
      </c>
      <c r="G276" s="304" t="s">
        <v>220</v>
      </c>
      <c r="H276" s="304" t="s">
        <v>246</v>
      </c>
      <c r="I276" s="304" t="s">
        <v>247</v>
      </c>
      <c r="J276" s="304" t="s">
        <v>201</v>
      </c>
      <c r="K276" s="304" t="s">
        <v>706</v>
      </c>
      <c r="L276" s="304" t="s">
        <v>706</v>
      </c>
      <c r="M276" s="309">
        <v>1900000</v>
      </c>
      <c r="N276" s="309">
        <v>0</v>
      </c>
      <c r="O276" s="309">
        <v>0</v>
      </c>
    </row>
    <row r="277" spans="1:15">
      <c r="A277" s="521"/>
      <c r="B277" s="522"/>
      <c r="C277" s="522"/>
      <c r="D277" s="522"/>
      <c r="E277" s="522"/>
      <c r="F277" s="522"/>
      <c r="G277" s="522"/>
      <c r="H277" s="522"/>
      <c r="I277" s="522"/>
      <c r="J277" s="522"/>
      <c r="K277" s="522"/>
      <c r="L277" s="522"/>
      <c r="M277" s="522"/>
      <c r="N277" s="522"/>
      <c r="O277" s="523"/>
    </row>
    <row r="278" spans="1:15">
      <c r="A278" s="524" t="s">
        <v>461</v>
      </c>
      <c r="B278" s="525"/>
      <c r="C278" s="525"/>
      <c r="D278" s="525"/>
      <c r="E278" s="525"/>
      <c r="F278" s="525"/>
      <c r="G278" s="525"/>
      <c r="H278" s="525"/>
      <c r="I278" s="525"/>
      <c r="J278" s="525"/>
      <c r="K278" s="525"/>
      <c r="L278" s="525"/>
      <c r="M278" s="525"/>
      <c r="N278" s="525"/>
      <c r="O278" s="526"/>
    </row>
    <row r="279" spans="1:15">
      <c r="A279" s="193"/>
      <c r="B279" s="194"/>
      <c r="C279" s="194"/>
      <c r="D279" s="194"/>
      <c r="E279" s="194"/>
      <c r="F279" s="194"/>
      <c r="G279" s="194"/>
      <c r="H279" s="194"/>
      <c r="I279" s="194"/>
      <c r="J279" s="194"/>
      <c r="K279" s="194"/>
      <c r="L279" s="194"/>
      <c r="M279" s="194"/>
      <c r="N279" s="194"/>
      <c r="O279" s="195"/>
    </row>
    <row r="280" spans="1:15">
      <c r="A280" s="524" t="s">
        <v>447</v>
      </c>
      <c r="B280" s="525"/>
      <c r="C280" s="525"/>
      <c r="D280" s="525"/>
      <c r="E280" s="525"/>
      <c r="F280" s="525"/>
      <c r="G280" s="525"/>
      <c r="H280" s="525"/>
      <c r="I280" s="525"/>
      <c r="J280" s="525"/>
      <c r="K280" s="525"/>
      <c r="L280" s="525"/>
      <c r="M280" s="525"/>
      <c r="N280" s="525"/>
      <c r="O280" s="526"/>
    </row>
    <row r="281" spans="1:15">
      <c r="A281" s="524" t="s">
        <v>283</v>
      </c>
      <c r="B281" s="525"/>
      <c r="C281" s="525"/>
      <c r="D281" s="525"/>
      <c r="E281" s="525"/>
      <c r="F281" s="525"/>
      <c r="G281" s="525"/>
      <c r="H281" s="525"/>
      <c r="I281" s="525"/>
      <c r="J281" s="525"/>
      <c r="K281" s="525"/>
      <c r="L281" s="525"/>
      <c r="M281" s="525"/>
      <c r="N281" s="525"/>
      <c r="O281" s="526"/>
    </row>
    <row r="282" spans="1:15">
      <c r="A282" s="193"/>
      <c r="B282" s="194"/>
      <c r="C282" s="194"/>
      <c r="D282" s="194"/>
      <c r="E282" s="194"/>
      <c r="F282" s="194"/>
      <c r="G282" s="194"/>
      <c r="H282" s="194"/>
      <c r="I282" s="194"/>
      <c r="J282" s="194"/>
      <c r="K282" s="194"/>
      <c r="L282" s="194"/>
      <c r="M282" s="194"/>
      <c r="N282" s="194"/>
      <c r="O282" s="195"/>
    </row>
    <row r="283" spans="1:15">
      <c r="M283" s="261"/>
      <c r="N283" s="261"/>
      <c r="O283" s="261"/>
    </row>
  </sheetData>
  <mergeCells count="176">
    <mergeCell ref="A2:O2"/>
    <mergeCell ref="A5:O5"/>
    <mergeCell ref="A6:A7"/>
    <mergeCell ref="B6:B7"/>
    <mergeCell ref="C6:C7"/>
    <mergeCell ref="D6:D7"/>
    <mergeCell ref="E6:E7"/>
    <mergeCell ref="F6:F7"/>
    <mergeCell ref="G6:G7"/>
    <mergeCell ref="H6:H7"/>
    <mergeCell ref="A30:O30"/>
    <mergeCell ref="A31:O31"/>
    <mergeCell ref="A33:O33"/>
    <mergeCell ref="A37:O37"/>
    <mergeCell ref="A40:O40"/>
    <mergeCell ref="A28:O28"/>
    <mergeCell ref="A4:O4"/>
    <mergeCell ref="A19:O19"/>
    <mergeCell ref="A22:O22"/>
    <mergeCell ref="A23:O23"/>
    <mergeCell ref="A24:O24"/>
    <mergeCell ref="A25:O25"/>
    <mergeCell ref="A11:O11"/>
    <mergeCell ref="A12:O12"/>
    <mergeCell ref="A16:O16"/>
    <mergeCell ref="I6:I7"/>
    <mergeCell ref="J6:L6"/>
    <mergeCell ref="M6:O6"/>
    <mergeCell ref="A9:O9"/>
    <mergeCell ref="A10:O10"/>
    <mergeCell ref="A17:O17"/>
    <mergeCell ref="A15:O15"/>
    <mergeCell ref="A49:O49"/>
    <mergeCell ref="A50:O50"/>
    <mergeCell ref="A52:O52"/>
    <mergeCell ref="A54:O54"/>
    <mergeCell ref="A42:O42"/>
    <mergeCell ref="A43:O43"/>
    <mergeCell ref="A45:O45"/>
    <mergeCell ref="A46:O46"/>
    <mergeCell ref="A47:O47"/>
    <mergeCell ref="A53:O53"/>
    <mergeCell ref="A64:O64"/>
    <mergeCell ref="A65:O65"/>
    <mergeCell ref="A67:O67"/>
    <mergeCell ref="A69:O69"/>
    <mergeCell ref="A72:O72"/>
    <mergeCell ref="A57:O57"/>
    <mergeCell ref="A58:O58"/>
    <mergeCell ref="A60:O60"/>
    <mergeCell ref="A62:O62"/>
    <mergeCell ref="A68:O68"/>
    <mergeCell ref="A61:O61"/>
    <mergeCell ref="A82:O82"/>
    <mergeCell ref="A83:O83"/>
    <mergeCell ref="A85:O85"/>
    <mergeCell ref="A86:O86"/>
    <mergeCell ref="A74:O74"/>
    <mergeCell ref="A75:O75"/>
    <mergeCell ref="A77:O77"/>
    <mergeCell ref="A79:O79"/>
    <mergeCell ref="A78:O78"/>
    <mergeCell ref="A96:O96"/>
    <mergeCell ref="A97:O97"/>
    <mergeCell ref="A99:O99"/>
    <mergeCell ref="A100:O100"/>
    <mergeCell ref="A88:O88"/>
    <mergeCell ref="A89:O89"/>
    <mergeCell ref="A91:O91"/>
    <mergeCell ref="A93:O93"/>
    <mergeCell ref="A109:O109"/>
    <mergeCell ref="A110:O110"/>
    <mergeCell ref="A112:O112"/>
    <mergeCell ref="A114:O114"/>
    <mergeCell ref="A102:O102"/>
    <mergeCell ref="A103:O103"/>
    <mergeCell ref="A105:O105"/>
    <mergeCell ref="A106:O106"/>
    <mergeCell ref="A113:O113"/>
    <mergeCell ref="A124:O124"/>
    <mergeCell ref="A125:O125"/>
    <mergeCell ref="A127:O127"/>
    <mergeCell ref="A128:O128"/>
    <mergeCell ref="A116:O116"/>
    <mergeCell ref="A117:O117"/>
    <mergeCell ref="A119:O119"/>
    <mergeCell ref="A121:O121"/>
    <mergeCell ref="A136:O136"/>
    <mergeCell ref="A137:O137"/>
    <mergeCell ref="A139:O139"/>
    <mergeCell ref="A141:O141"/>
    <mergeCell ref="A130:O130"/>
    <mergeCell ref="A131:O131"/>
    <mergeCell ref="A133:O133"/>
    <mergeCell ref="A134:O134"/>
    <mergeCell ref="A152:O152"/>
    <mergeCell ref="A153:O153"/>
    <mergeCell ref="A155:O155"/>
    <mergeCell ref="A156:O156"/>
    <mergeCell ref="A159:O159"/>
    <mergeCell ref="A144:O144"/>
    <mergeCell ref="A145:O145"/>
    <mergeCell ref="A147:O147"/>
    <mergeCell ref="A150:O150"/>
    <mergeCell ref="A148:O148"/>
    <mergeCell ref="A170:O170"/>
    <mergeCell ref="A171:O171"/>
    <mergeCell ref="A173:O173"/>
    <mergeCell ref="A174:O174"/>
    <mergeCell ref="A161:O161"/>
    <mergeCell ref="A162:O162"/>
    <mergeCell ref="A164:O164"/>
    <mergeCell ref="A165:O165"/>
    <mergeCell ref="A168:O168"/>
    <mergeCell ref="A184:O184"/>
    <mergeCell ref="A185:O185"/>
    <mergeCell ref="A187:O187"/>
    <mergeCell ref="A189:O189"/>
    <mergeCell ref="A177:O177"/>
    <mergeCell ref="A178:O178"/>
    <mergeCell ref="A180:O180"/>
    <mergeCell ref="A181:O181"/>
    <mergeCell ref="A198:O198"/>
    <mergeCell ref="A199:O199"/>
    <mergeCell ref="A200:O200"/>
    <mergeCell ref="A202:O202"/>
    <mergeCell ref="A191:O191"/>
    <mergeCell ref="A192:O192"/>
    <mergeCell ref="A193:O193"/>
    <mergeCell ref="A195:O195"/>
    <mergeCell ref="A213:O213"/>
    <mergeCell ref="A214:O214"/>
    <mergeCell ref="A215:O215"/>
    <mergeCell ref="A217:O217"/>
    <mergeCell ref="A263:O263"/>
    <mergeCell ref="A265:O265"/>
    <mergeCell ref="A268:O268"/>
    <mergeCell ref="A264:O264"/>
    <mergeCell ref="A220:O220"/>
    <mergeCell ref="A205:O205"/>
    <mergeCell ref="A206:O206"/>
    <mergeCell ref="A208:O208"/>
    <mergeCell ref="A210:O210"/>
    <mergeCell ref="A231:O231"/>
    <mergeCell ref="A232:O232"/>
    <mergeCell ref="A234:O234"/>
    <mergeCell ref="A235:O235"/>
    <mergeCell ref="A222:O222"/>
    <mergeCell ref="A223:O223"/>
    <mergeCell ref="A225:O225"/>
    <mergeCell ref="A226:O226"/>
    <mergeCell ref="A229:O229"/>
    <mergeCell ref="A277:O277"/>
    <mergeCell ref="A278:O278"/>
    <mergeCell ref="A280:O280"/>
    <mergeCell ref="A281:O281"/>
    <mergeCell ref="A238:O238"/>
    <mergeCell ref="A239:O239"/>
    <mergeCell ref="A241:O241"/>
    <mergeCell ref="A242:O242"/>
    <mergeCell ref="A245:O245"/>
    <mergeCell ref="A254:O254"/>
    <mergeCell ref="A255:O255"/>
    <mergeCell ref="A257:O257"/>
    <mergeCell ref="A258:O258"/>
    <mergeCell ref="A247:O247"/>
    <mergeCell ref="A248:O248"/>
    <mergeCell ref="A250:O250"/>
    <mergeCell ref="A251:O251"/>
    <mergeCell ref="A252:O252"/>
    <mergeCell ref="A270:O270"/>
    <mergeCell ref="A271:O271"/>
    <mergeCell ref="A273:O273"/>
    <mergeCell ref="A274:O274"/>
    <mergeCell ref="A260:O260"/>
    <mergeCell ref="A261:O261"/>
  </mergeCells>
  <printOptions horizontalCentered="1"/>
  <pageMargins left="0.39370078740157483" right="0.39370078740157483" top="1.3779527559055118" bottom="0.39370078740157483" header="0.19685039370078741" footer="0.19685039370078741"/>
  <pageSetup scale="64" orientation="landscape" r:id="rId1"/>
  <headerFooter scaleWithDoc="0">
    <oddHeader>&amp;C&amp;G</oddHeader>
    <oddFooter>&amp;C&amp;G</oddFooter>
  </headerFooter>
  <rowBreaks count="10" manualBreakCount="10">
    <brk id="28" max="14" man="1"/>
    <brk id="62" max="14" man="1"/>
    <brk id="79" max="14" man="1"/>
    <brk id="100" max="14" man="1"/>
    <brk id="128" max="14" man="1"/>
    <brk id="141" max="14" man="1"/>
    <brk id="182" max="14" man="1"/>
    <brk id="211" max="14" man="1"/>
    <brk id="245" max="14" man="1"/>
    <brk id="268" max="14"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18</vt:i4>
      </vt:variant>
      <vt:variant>
        <vt:lpstr>Rangos con nombre</vt:lpstr>
      </vt:variant>
      <vt:variant>
        <vt:i4>24</vt:i4>
      </vt:variant>
    </vt:vector>
  </HeadingPairs>
  <TitlesOfParts>
    <vt:vector size="42" baseType="lpstr">
      <vt:lpstr>Caratula</vt:lpstr>
      <vt:lpstr>ECG-1</vt:lpstr>
      <vt:lpstr>ECG-2</vt:lpstr>
      <vt:lpstr>EPC</vt:lpstr>
      <vt:lpstr>APP-1</vt:lpstr>
      <vt:lpstr>APP-2</vt:lpstr>
      <vt:lpstr>APP-3</vt:lpstr>
      <vt:lpstr>ARF</vt:lpstr>
      <vt:lpstr>AR</vt:lpstr>
      <vt:lpstr>IPP</vt:lpstr>
      <vt:lpstr>EAP</vt:lpstr>
      <vt:lpstr>ADS-1</vt:lpstr>
      <vt:lpstr>ADS-2</vt:lpstr>
      <vt:lpstr>SAP</vt:lpstr>
      <vt:lpstr>FIC</vt:lpstr>
      <vt:lpstr>AUR</vt:lpstr>
      <vt:lpstr>PPD</vt:lpstr>
      <vt:lpstr>Formato 6d</vt:lpstr>
      <vt:lpstr>EPC!_Toc256789589</vt:lpstr>
      <vt:lpstr>'ADS-2'!Área_de_impresión</vt:lpstr>
      <vt:lpstr>'APP-1'!Área_de_impresión</vt:lpstr>
      <vt:lpstr>'APP-2'!Área_de_impresión</vt:lpstr>
      <vt:lpstr>'APP-3'!Área_de_impresión</vt:lpstr>
      <vt:lpstr>AR!Área_de_impresión</vt:lpstr>
      <vt:lpstr>FIC!Área_de_impresión</vt:lpstr>
      <vt:lpstr>IPP!Área_de_impresión</vt:lpstr>
      <vt:lpstr>'ADS-1'!Títulos_a_imprimir</vt:lpstr>
      <vt:lpstr>'ADS-2'!Títulos_a_imprimir</vt:lpstr>
      <vt:lpstr>'APP-1'!Títulos_a_imprimir</vt:lpstr>
      <vt:lpstr>'APP-2'!Títulos_a_imprimir</vt:lpstr>
      <vt:lpstr>'APP-3'!Títulos_a_imprimir</vt:lpstr>
      <vt:lpstr>AR!Títulos_a_imprimir</vt:lpstr>
      <vt:lpstr>ARF!Títulos_a_imprimir</vt:lpstr>
      <vt:lpstr>AUR!Títulos_a_imprimir</vt:lpstr>
      <vt:lpstr>EAP!Títulos_a_imprimir</vt:lpstr>
      <vt:lpstr>'ECG-1'!Títulos_a_imprimir</vt:lpstr>
      <vt:lpstr>'ECG-2'!Títulos_a_imprimir</vt:lpstr>
      <vt:lpstr>EPC!Títulos_a_imprimir</vt:lpstr>
      <vt:lpstr>FIC!Títulos_a_imprimir</vt:lpstr>
      <vt:lpstr>IPP!Títulos_a_imprimir</vt:lpstr>
      <vt:lpstr>PPD!Títulos_a_imprimir</vt:lpstr>
      <vt:lpstr>SAP!Títulos_a_imprimir</vt:lpstr>
    </vt:vector>
  </TitlesOfParts>
  <Company>Subsecretaría de Egresos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Jibarra</dc:creator>
  <cp:lastModifiedBy>N/A</cp:lastModifiedBy>
  <cp:lastPrinted>2017-04-12T20:44:15Z</cp:lastPrinted>
  <dcterms:created xsi:type="dcterms:W3CDTF">2007-06-29T21:15:18Z</dcterms:created>
  <dcterms:modified xsi:type="dcterms:W3CDTF">2017-05-08T18:20:19Z</dcterms:modified>
</cp:coreProperties>
</file>